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2021" sheetId="5" r:id="rId1"/>
    <sheet name="Лист2" sheetId="2" r:id="rId2"/>
    <sheet name="Лист3" sheetId="3" r:id="rId3"/>
  </sheets>
  <definedNames>
    <definedName name="_GoBack" localSheetId="0">'2021'!#REF!</definedName>
    <definedName name="_xlnm._FilterDatabase" localSheetId="0" hidden="1">'2021'!$A$7:$Q$7</definedName>
  </definedNames>
  <calcPr calcId="145621"/>
</workbook>
</file>

<file path=xl/calcChain.xml><?xml version="1.0" encoding="utf-8"?>
<calcChain xmlns="http://schemas.openxmlformats.org/spreadsheetml/2006/main">
  <c r="H21" i="5" l="1"/>
  <c r="H11" i="5" s="1"/>
  <c r="H233" i="5" l="1"/>
  <c r="H221" i="5"/>
  <c r="H231" i="5"/>
  <c r="H228" i="5" l="1"/>
  <c r="H72" i="5"/>
  <c r="H290" i="5" l="1"/>
  <c r="H109" i="5"/>
  <c r="M120" i="5"/>
  <c r="C120" i="5"/>
  <c r="M117" i="5"/>
  <c r="J117" i="5"/>
  <c r="I117" i="5"/>
  <c r="H117" i="5"/>
  <c r="G117" i="5"/>
  <c r="F117" i="5"/>
  <c r="E117" i="5"/>
  <c r="D117" i="5"/>
  <c r="C117" i="5" l="1"/>
  <c r="I72" i="5"/>
  <c r="H309" i="5"/>
  <c r="G291" i="5" l="1"/>
  <c r="G231" i="5"/>
  <c r="G232" i="5"/>
  <c r="C232" i="5" s="1"/>
  <c r="G228" i="5"/>
  <c r="C275" i="5"/>
  <c r="C272" i="5"/>
  <c r="C273" i="5"/>
  <c r="C274" i="5"/>
  <c r="G21" i="5" l="1"/>
  <c r="C231" i="5"/>
  <c r="G221" i="5"/>
  <c r="C221" i="5" s="1"/>
  <c r="C271" i="5"/>
  <c r="C115" i="5"/>
  <c r="C46" i="5"/>
  <c r="C56" i="5"/>
  <c r="C60" i="5"/>
  <c r="C61" i="5"/>
  <c r="C83" i="5"/>
  <c r="C88" i="5"/>
  <c r="C93" i="5"/>
  <c r="C125" i="5"/>
  <c r="C130" i="5"/>
  <c r="C135" i="5"/>
  <c r="C140" i="5"/>
  <c r="C145" i="5"/>
  <c r="C150" i="5"/>
  <c r="C154" i="5"/>
  <c r="C155" i="5"/>
  <c r="C160" i="5"/>
  <c r="C182" i="5"/>
  <c r="C187" i="5"/>
  <c r="C192" i="5"/>
  <c r="C206" i="5"/>
  <c r="C211" i="5"/>
  <c r="C212" i="5"/>
  <c r="C217" i="5"/>
  <c r="C239" i="5"/>
  <c r="C244" i="5"/>
  <c r="C249" i="5"/>
  <c r="C254" i="5"/>
  <c r="C259" i="5"/>
  <c r="C264" i="5"/>
  <c r="C269" i="5"/>
  <c r="C297" i="5"/>
  <c r="C302" i="5"/>
  <c r="C332" i="5"/>
  <c r="C326" i="5"/>
  <c r="C322" i="5"/>
  <c r="C317" i="5"/>
  <c r="C312" i="5"/>
  <c r="C307" i="5"/>
  <c r="H291" i="5"/>
  <c r="G11" i="5" l="1"/>
  <c r="C21" i="5"/>
  <c r="J291" i="5"/>
  <c r="J281" i="5" s="1"/>
  <c r="J290" i="5"/>
  <c r="J288" i="5" s="1"/>
  <c r="C331" i="5"/>
  <c r="J329" i="5"/>
  <c r="I329" i="5"/>
  <c r="H329" i="5"/>
  <c r="G329" i="5"/>
  <c r="F329" i="5"/>
  <c r="E329" i="5"/>
  <c r="D329" i="5"/>
  <c r="J324" i="5"/>
  <c r="J319" i="5"/>
  <c r="J314" i="5"/>
  <c r="J309" i="5"/>
  <c r="J304" i="5"/>
  <c r="J299" i="5"/>
  <c r="J294" i="5"/>
  <c r="J233" i="5"/>
  <c r="J230" i="5" s="1"/>
  <c r="I233" i="5"/>
  <c r="J228" i="5"/>
  <c r="J227" i="5"/>
  <c r="J225" i="5" s="1"/>
  <c r="J271" i="5"/>
  <c r="J261" i="5"/>
  <c r="J256" i="5"/>
  <c r="J280" i="5" l="1"/>
  <c r="J278" i="5" s="1"/>
  <c r="C329" i="5"/>
  <c r="J223" i="5"/>
  <c r="J222" i="5"/>
  <c r="J251" i="5"/>
  <c r="J246" i="5"/>
  <c r="J241" i="5"/>
  <c r="J236" i="5"/>
  <c r="J176" i="5"/>
  <c r="J173" i="5" s="1"/>
  <c r="J214" i="5"/>
  <c r="J209" i="5"/>
  <c r="J204" i="5"/>
  <c r="J200" i="5"/>
  <c r="J197" i="5"/>
  <c r="J196" i="5"/>
  <c r="J170" i="5" s="1"/>
  <c r="J165" i="5" s="1"/>
  <c r="J189" i="5"/>
  <c r="J184" i="5"/>
  <c r="J179" i="5"/>
  <c r="J109" i="5"/>
  <c r="J99" i="5" s="1"/>
  <c r="J108" i="5"/>
  <c r="J101" i="5"/>
  <c r="J98" i="5"/>
  <c r="J157" i="5"/>
  <c r="J152" i="5"/>
  <c r="J147" i="5"/>
  <c r="J142" i="5"/>
  <c r="J137" i="5"/>
  <c r="J132" i="5"/>
  <c r="J127" i="5"/>
  <c r="J122" i="5"/>
  <c r="J112" i="5"/>
  <c r="J77" i="5"/>
  <c r="J74" i="5" s="1"/>
  <c r="J67" i="5" s="1"/>
  <c r="J64" i="5" s="1"/>
  <c r="J90" i="5"/>
  <c r="J85" i="5"/>
  <c r="J80" i="5"/>
  <c r="J40" i="5"/>
  <c r="J39" i="5"/>
  <c r="J35" i="5"/>
  <c r="J34" i="5"/>
  <c r="J58" i="5"/>
  <c r="J53" i="5"/>
  <c r="J48" i="5"/>
  <c r="J43" i="5"/>
  <c r="J29" i="5" l="1"/>
  <c r="J12" i="5" s="1"/>
  <c r="J194" i="5"/>
  <c r="J220" i="5"/>
  <c r="J23" i="5"/>
  <c r="J106" i="5"/>
  <c r="J32" i="5"/>
  <c r="J17" i="5"/>
  <c r="J30" i="5"/>
  <c r="J27" i="5" s="1"/>
  <c r="J37" i="5"/>
  <c r="J22" i="5"/>
  <c r="J171" i="5"/>
  <c r="J166" i="5" s="1"/>
  <c r="J163" i="5" s="1"/>
  <c r="J96" i="5"/>
  <c r="G72" i="5"/>
  <c r="C72" i="5" s="1"/>
  <c r="H90" i="5"/>
  <c r="G90" i="5"/>
  <c r="F90" i="5"/>
  <c r="E90" i="5"/>
  <c r="D90" i="5"/>
  <c r="I90" i="5"/>
  <c r="M93" i="5"/>
  <c r="C90" i="5"/>
  <c r="J20" i="5" l="1"/>
  <c r="J18" i="5"/>
  <c r="J15" i="5" s="1"/>
  <c r="J168" i="5"/>
  <c r="J13" i="5"/>
  <c r="J10" i="5" s="1"/>
  <c r="G171" i="5"/>
  <c r="H214" i="5"/>
  <c r="G214" i="5"/>
  <c r="F214" i="5"/>
  <c r="E214" i="5"/>
  <c r="D214" i="5"/>
  <c r="I214" i="5"/>
  <c r="C216" i="5"/>
  <c r="C214" i="5" l="1"/>
  <c r="G233" i="5"/>
  <c r="G230" i="5" s="1"/>
  <c r="I228" i="5"/>
  <c r="I271" i="5" l="1"/>
  <c r="H271" i="5"/>
  <c r="G271" i="5"/>
  <c r="E271" i="5"/>
  <c r="D271" i="5"/>
  <c r="F271" i="5"/>
  <c r="M274" i="5"/>
  <c r="I109" i="5"/>
  <c r="G109" i="5"/>
  <c r="C157" i="5"/>
  <c r="I157" i="5"/>
  <c r="H157" i="5"/>
  <c r="G157" i="5"/>
  <c r="F157" i="5"/>
  <c r="E157" i="5"/>
  <c r="D157" i="5"/>
  <c r="F228" i="5" l="1"/>
  <c r="F266" i="5"/>
  <c r="M269" i="5"/>
  <c r="C266" i="5"/>
  <c r="F152" i="5"/>
  <c r="F39" i="5" l="1"/>
  <c r="F40" i="5"/>
  <c r="E58" i="5"/>
  <c r="D58" i="5"/>
  <c r="I58" i="5"/>
  <c r="H58" i="5"/>
  <c r="G58" i="5"/>
  <c r="F58" i="5"/>
  <c r="C58" i="5" l="1"/>
  <c r="C51" i="5"/>
  <c r="I324" i="5" l="1"/>
  <c r="I319" i="5"/>
  <c r="I314" i="5"/>
  <c r="I309" i="5"/>
  <c r="I304" i="5"/>
  <c r="I299" i="5"/>
  <c r="I294" i="5"/>
  <c r="I291" i="5"/>
  <c r="I290" i="5"/>
  <c r="I261" i="5"/>
  <c r="I256" i="5"/>
  <c r="I251" i="5"/>
  <c r="I246" i="5"/>
  <c r="I241" i="5"/>
  <c r="I236" i="5"/>
  <c r="I230" i="5"/>
  <c r="I227" i="5"/>
  <c r="I222" i="5" s="1"/>
  <c r="I209" i="5"/>
  <c r="I204" i="5"/>
  <c r="I200" i="5"/>
  <c r="I197" i="5"/>
  <c r="I196" i="5"/>
  <c r="I170" i="5" s="1"/>
  <c r="I189" i="5"/>
  <c r="I184" i="5"/>
  <c r="I179" i="5"/>
  <c r="I176" i="5"/>
  <c r="I173" i="5" s="1"/>
  <c r="I152" i="5"/>
  <c r="I147" i="5"/>
  <c r="I142" i="5"/>
  <c r="I137" i="5"/>
  <c r="I132" i="5"/>
  <c r="I127" i="5"/>
  <c r="I122" i="5"/>
  <c r="I112" i="5"/>
  <c r="I108" i="5"/>
  <c r="I98" i="5" s="1"/>
  <c r="I101" i="5"/>
  <c r="I85" i="5"/>
  <c r="I80" i="5"/>
  <c r="I77" i="5"/>
  <c r="I53" i="5"/>
  <c r="I48" i="5"/>
  <c r="I43" i="5"/>
  <c r="I40" i="5"/>
  <c r="I39" i="5"/>
  <c r="I35" i="5"/>
  <c r="I34" i="5"/>
  <c r="I74" i="5" l="1"/>
  <c r="I67" i="5"/>
  <c r="I64" i="5" s="1"/>
  <c r="I281" i="5"/>
  <c r="I194" i="5"/>
  <c r="I223" i="5"/>
  <c r="I220" i="5" s="1"/>
  <c r="I37" i="5"/>
  <c r="I225" i="5"/>
  <c r="I106" i="5"/>
  <c r="I165" i="5"/>
  <c r="I17" i="5"/>
  <c r="I171" i="5"/>
  <c r="I168" i="5" s="1"/>
  <c r="I30" i="5"/>
  <c r="I288" i="5"/>
  <c r="I99" i="5"/>
  <c r="I96" i="5" s="1"/>
  <c r="I280" i="5"/>
  <c r="I278" i="5" s="1"/>
  <c r="I23" i="5"/>
  <c r="I29" i="5"/>
  <c r="I32" i="5"/>
  <c r="I22" i="5"/>
  <c r="G77" i="5"/>
  <c r="G67" i="5" s="1"/>
  <c r="G290" i="5"/>
  <c r="G85" i="5"/>
  <c r="F85" i="5"/>
  <c r="E85" i="5"/>
  <c r="D85" i="5"/>
  <c r="H85" i="5"/>
  <c r="H77" i="5"/>
  <c r="F77" i="5"/>
  <c r="M88" i="5"/>
  <c r="F290" i="5"/>
  <c r="C327" i="5"/>
  <c r="C324" i="5" s="1"/>
  <c r="H324" i="5"/>
  <c r="G324" i="5"/>
  <c r="F324" i="5"/>
  <c r="E324" i="5"/>
  <c r="D324" i="5"/>
  <c r="H67" i="5" l="1"/>
  <c r="C85" i="5"/>
  <c r="I18" i="5"/>
  <c r="I15" i="5" s="1"/>
  <c r="I166" i="5"/>
  <c r="I163" i="5" s="1"/>
  <c r="I12" i="5"/>
  <c r="I27" i="5"/>
  <c r="I20" i="5"/>
  <c r="G189" i="5"/>
  <c r="F189" i="5"/>
  <c r="E189" i="5"/>
  <c r="D189" i="5"/>
  <c r="H189" i="5"/>
  <c r="I13" i="5" l="1"/>
  <c r="I10" i="5" s="1"/>
  <c r="F291" i="5"/>
  <c r="G176" i="5" l="1"/>
  <c r="F176" i="5"/>
  <c r="E176" i="5"/>
  <c r="D176" i="5"/>
  <c r="H176" i="5"/>
  <c r="E290" i="5"/>
  <c r="D290" i="5"/>
  <c r="E291" i="5"/>
  <c r="D291" i="5"/>
  <c r="F233" i="5"/>
  <c r="F223" i="5" s="1"/>
  <c r="E233" i="5"/>
  <c r="D233" i="5"/>
  <c r="G227" i="5"/>
  <c r="F227" i="5"/>
  <c r="E227" i="5"/>
  <c r="D227" i="5"/>
  <c r="H227" i="5"/>
  <c r="E228" i="5"/>
  <c r="D228" i="5"/>
  <c r="H223" i="5"/>
  <c r="G39" i="5"/>
  <c r="E39" i="5"/>
  <c r="D39" i="5"/>
  <c r="H39" i="5"/>
  <c r="G40" i="5"/>
  <c r="E40" i="5"/>
  <c r="D40" i="5"/>
  <c r="H40" i="5"/>
  <c r="G34" i="5"/>
  <c r="F34" i="5"/>
  <c r="E34" i="5"/>
  <c r="D34" i="5"/>
  <c r="C34" i="5"/>
  <c r="H34" i="5"/>
  <c r="G35" i="5"/>
  <c r="F35" i="5"/>
  <c r="E35" i="5"/>
  <c r="D35" i="5"/>
  <c r="H35" i="5"/>
  <c r="C233" i="5" l="1"/>
  <c r="E223" i="5"/>
  <c r="C290" i="5"/>
  <c r="C280" i="5" s="1"/>
  <c r="C35" i="5"/>
  <c r="C40" i="5"/>
  <c r="C228" i="5"/>
  <c r="C291" i="5"/>
  <c r="D223" i="5"/>
  <c r="G223" i="5"/>
  <c r="C39" i="5"/>
  <c r="C227" i="5"/>
  <c r="H319" i="5"/>
  <c r="D319" i="5"/>
  <c r="E319" i="5"/>
  <c r="F319" i="5"/>
  <c r="G319" i="5"/>
  <c r="F109" i="5"/>
  <c r="C223" i="5" l="1"/>
  <c r="G294" i="5"/>
  <c r="F294" i="5"/>
  <c r="E294" i="5"/>
  <c r="D294" i="5"/>
  <c r="H294" i="5"/>
  <c r="G299" i="5"/>
  <c r="F299" i="5"/>
  <c r="E299" i="5"/>
  <c r="D299" i="5"/>
  <c r="H299" i="5"/>
  <c r="G304" i="5"/>
  <c r="F304" i="5"/>
  <c r="E304" i="5"/>
  <c r="D304" i="5"/>
  <c r="H304" i="5"/>
  <c r="G309" i="5"/>
  <c r="F309" i="5"/>
  <c r="E309" i="5"/>
  <c r="D309" i="5"/>
  <c r="G314" i="5"/>
  <c r="F314" i="5"/>
  <c r="E314" i="5"/>
  <c r="D314" i="5"/>
  <c r="H314" i="5"/>
  <c r="G261" i="5"/>
  <c r="F261" i="5"/>
  <c r="E261" i="5"/>
  <c r="D261" i="5"/>
  <c r="H261" i="5"/>
  <c r="G256" i="5"/>
  <c r="F256" i="5"/>
  <c r="E256" i="5"/>
  <c r="D256" i="5"/>
  <c r="H256" i="5"/>
  <c r="G251" i="5"/>
  <c r="F251" i="5"/>
  <c r="E251" i="5"/>
  <c r="D251" i="5"/>
  <c r="H251" i="5"/>
  <c r="G246" i="5"/>
  <c r="F246" i="5"/>
  <c r="E246" i="5"/>
  <c r="D246" i="5"/>
  <c r="H246" i="5"/>
  <c r="G241" i="5"/>
  <c r="F241" i="5"/>
  <c r="E241" i="5"/>
  <c r="D241" i="5"/>
  <c r="H241" i="5"/>
  <c r="G236" i="5"/>
  <c r="F236" i="5"/>
  <c r="E236" i="5"/>
  <c r="D236" i="5"/>
  <c r="H236" i="5"/>
  <c r="G209" i="5"/>
  <c r="F209" i="5"/>
  <c r="E209" i="5"/>
  <c r="D209" i="5"/>
  <c r="H209" i="5"/>
  <c r="G204" i="5"/>
  <c r="F204" i="5"/>
  <c r="E204" i="5"/>
  <c r="D204" i="5"/>
  <c r="H204" i="5"/>
  <c r="E194" i="5"/>
  <c r="G184" i="5"/>
  <c r="F184" i="5"/>
  <c r="E184" i="5"/>
  <c r="D184" i="5"/>
  <c r="H184" i="5"/>
  <c r="G179" i="5"/>
  <c r="F179" i="5"/>
  <c r="E179" i="5"/>
  <c r="D179" i="5"/>
  <c r="H179" i="5"/>
  <c r="G152" i="5"/>
  <c r="E152" i="5"/>
  <c r="D152" i="5"/>
  <c r="H152" i="5"/>
  <c r="G147" i="5"/>
  <c r="F147" i="5"/>
  <c r="E147" i="5"/>
  <c r="D147" i="5"/>
  <c r="H147" i="5"/>
  <c r="G142" i="5"/>
  <c r="F142" i="5"/>
  <c r="E142" i="5"/>
  <c r="D142" i="5"/>
  <c r="H142" i="5"/>
  <c r="G137" i="5"/>
  <c r="F137" i="5"/>
  <c r="E137" i="5"/>
  <c r="D137" i="5"/>
  <c r="H137" i="5"/>
  <c r="G132" i="5"/>
  <c r="F132" i="5"/>
  <c r="E132" i="5"/>
  <c r="D132" i="5"/>
  <c r="H132" i="5"/>
  <c r="G127" i="5"/>
  <c r="F127" i="5"/>
  <c r="E127" i="5"/>
  <c r="D127" i="5"/>
  <c r="H127" i="5"/>
  <c r="G122" i="5"/>
  <c r="F122" i="5"/>
  <c r="E122" i="5"/>
  <c r="D122" i="5"/>
  <c r="H122" i="5"/>
  <c r="G112" i="5"/>
  <c r="F112" i="5"/>
  <c r="E112" i="5"/>
  <c r="D112" i="5"/>
  <c r="H112" i="5"/>
  <c r="G101" i="5"/>
  <c r="F101" i="5"/>
  <c r="E101" i="5"/>
  <c r="D101" i="5"/>
  <c r="C101" i="5"/>
  <c r="H101" i="5"/>
  <c r="G80" i="5"/>
  <c r="F80" i="5"/>
  <c r="E80" i="5"/>
  <c r="D80" i="5"/>
  <c r="H80" i="5"/>
  <c r="G53" i="5"/>
  <c r="F53" i="5"/>
  <c r="E53" i="5"/>
  <c r="D53" i="5"/>
  <c r="H53" i="5"/>
  <c r="G48" i="5"/>
  <c r="F48" i="5"/>
  <c r="E48" i="5"/>
  <c r="D48" i="5"/>
  <c r="H48" i="5"/>
  <c r="G43" i="5"/>
  <c r="F43" i="5"/>
  <c r="E43" i="5"/>
  <c r="D43" i="5"/>
  <c r="H43" i="5"/>
  <c r="C309" i="5" l="1"/>
  <c r="C43" i="5"/>
  <c r="C112" i="5"/>
  <c r="C48" i="5"/>
  <c r="C53" i="5"/>
  <c r="E170" i="5"/>
  <c r="D108" i="5" l="1"/>
  <c r="D171" i="5" l="1"/>
  <c r="E171" i="5"/>
  <c r="E18" i="5" s="1"/>
  <c r="M211" i="5"/>
  <c r="D18" i="5" l="1"/>
  <c r="C209" i="5"/>
  <c r="D109" i="5" l="1"/>
  <c r="E109" i="5"/>
  <c r="C109" i="5" l="1"/>
  <c r="E77" i="5"/>
  <c r="D173" i="5" l="1"/>
  <c r="E74" i="5"/>
  <c r="E67" i="5" s="1"/>
  <c r="D77" i="5"/>
  <c r="C77" i="5" s="1"/>
  <c r="F74" i="5"/>
  <c r="F67" i="5" s="1"/>
  <c r="G74" i="5"/>
  <c r="H74" i="5"/>
  <c r="H64" i="5" l="1"/>
  <c r="D74" i="5"/>
  <c r="C74" i="5" s="1"/>
  <c r="M223" i="5"/>
  <c r="M264" i="5"/>
  <c r="M259" i="5"/>
  <c r="D67" i="5" l="1"/>
  <c r="C67" i="5" s="1"/>
  <c r="M249" i="5"/>
  <c r="M254" i="5"/>
  <c r="M191" i="5"/>
  <c r="M182" i="5"/>
  <c r="M186" i="5"/>
  <c r="M154" i="5"/>
  <c r="M115" i="5" l="1"/>
  <c r="M83" i="5"/>
  <c r="M67" i="5"/>
  <c r="M51" i="5"/>
  <c r="M46" i="5"/>
  <c r="D200" i="5"/>
  <c r="D196" i="5"/>
  <c r="D194" i="5" l="1"/>
  <c r="D170" i="5"/>
  <c r="D165" i="5" s="1"/>
  <c r="C321" i="5"/>
  <c r="C304" i="5"/>
  <c r="C299" i="5"/>
  <c r="G281" i="5"/>
  <c r="F281" i="5"/>
  <c r="H280" i="5"/>
  <c r="E280" i="5"/>
  <c r="D280" i="5"/>
  <c r="C261" i="5"/>
  <c r="C256" i="5"/>
  <c r="C251" i="5"/>
  <c r="F230" i="5"/>
  <c r="M244" i="5"/>
  <c r="C243" i="5"/>
  <c r="M239" i="5"/>
  <c r="M238" i="5"/>
  <c r="C238" i="5"/>
  <c r="G222" i="5"/>
  <c r="G220" i="5" s="1"/>
  <c r="F222" i="5"/>
  <c r="F220" i="5" s="1"/>
  <c r="E222" i="5"/>
  <c r="E220" i="5" s="1"/>
  <c r="M232" i="5"/>
  <c r="C207" i="5"/>
  <c r="C202" i="5"/>
  <c r="C201" i="5"/>
  <c r="H200" i="5"/>
  <c r="G200" i="5"/>
  <c r="F200" i="5"/>
  <c r="E200" i="5"/>
  <c r="H197" i="5"/>
  <c r="F171" i="5"/>
  <c r="H196" i="5"/>
  <c r="C196" i="5" s="1"/>
  <c r="G170" i="5"/>
  <c r="F170" i="5"/>
  <c r="C191" i="5"/>
  <c r="C186" i="5"/>
  <c r="H173" i="5"/>
  <c r="M175" i="5"/>
  <c r="G173" i="5"/>
  <c r="F173" i="5"/>
  <c r="E173" i="5"/>
  <c r="E165" i="5"/>
  <c r="C147" i="5"/>
  <c r="C144" i="5"/>
  <c r="C139" i="5"/>
  <c r="C132" i="5"/>
  <c r="C127" i="5"/>
  <c r="C124" i="5"/>
  <c r="E99" i="5"/>
  <c r="D99" i="5"/>
  <c r="H108" i="5"/>
  <c r="G108" i="5"/>
  <c r="G98" i="5" s="1"/>
  <c r="F108" i="5"/>
  <c r="F98" i="5" s="1"/>
  <c r="E108" i="5"/>
  <c r="D98" i="5"/>
  <c r="G99" i="5"/>
  <c r="C80" i="5"/>
  <c r="G64" i="5"/>
  <c r="F64" i="5"/>
  <c r="E64" i="5"/>
  <c r="D64" i="5"/>
  <c r="C55" i="5"/>
  <c r="M21" i="5"/>
  <c r="M16" i="5"/>
  <c r="C16" i="5"/>
  <c r="M11" i="5"/>
  <c r="C11" i="5"/>
  <c r="H98" i="5" l="1"/>
  <c r="C170" i="5"/>
  <c r="C165" i="5" s="1"/>
  <c r="C64" i="5"/>
  <c r="C108" i="5"/>
  <c r="C197" i="5"/>
  <c r="H171" i="5"/>
  <c r="H18" i="5" s="1"/>
  <c r="F18" i="5"/>
  <c r="C189" i="5"/>
  <c r="M64" i="5"/>
  <c r="C314" i="5"/>
  <c r="C179" i="5"/>
  <c r="C176" i="5"/>
  <c r="C294" i="5"/>
  <c r="C319" i="5"/>
  <c r="C246" i="5"/>
  <c r="C241" i="5"/>
  <c r="C204" i="5"/>
  <c r="F194" i="5"/>
  <c r="G194" i="5"/>
  <c r="H194" i="5"/>
  <c r="C184" i="5"/>
  <c r="C152" i="5"/>
  <c r="C137" i="5"/>
  <c r="C142" i="5"/>
  <c r="C122" i="5"/>
  <c r="G106" i="5"/>
  <c r="M196" i="5"/>
  <c r="M197" i="5"/>
  <c r="F166" i="5"/>
  <c r="D168" i="5"/>
  <c r="H170" i="5"/>
  <c r="H165" i="5" s="1"/>
  <c r="H106" i="5"/>
  <c r="E17" i="5"/>
  <c r="G29" i="5"/>
  <c r="E22" i="5"/>
  <c r="G17" i="5"/>
  <c r="G96" i="5"/>
  <c r="F29" i="5"/>
  <c r="F106" i="5"/>
  <c r="H99" i="5"/>
  <c r="F99" i="5"/>
  <c r="F96" i="5" s="1"/>
  <c r="E32" i="5"/>
  <c r="F17" i="5"/>
  <c r="M112" i="5"/>
  <c r="F288" i="5"/>
  <c r="M241" i="5"/>
  <c r="E281" i="5"/>
  <c r="E278" i="5" s="1"/>
  <c r="E230" i="5"/>
  <c r="M109" i="5"/>
  <c r="M122" i="5"/>
  <c r="D96" i="5"/>
  <c r="D106" i="5"/>
  <c r="C200" i="5"/>
  <c r="H230" i="5"/>
  <c r="M176" i="5"/>
  <c r="M173" i="5"/>
  <c r="E106" i="5"/>
  <c r="E98" i="5"/>
  <c r="D22" i="5"/>
  <c r="H22" i="5"/>
  <c r="M108" i="5"/>
  <c r="F23" i="5"/>
  <c r="E29" i="5"/>
  <c r="M34" i="5"/>
  <c r="D17" i="5"/>
  <c r="G22" i="5"/>
  <c r="M236" i="5"/>
  <c r="G23" i="5"/>
  <c r="F225" i="5"/>
  <c r="G225" i="5"/>
  <c r="H23" i="5"/>
  <c r="H20" i="5" s="1"/>
  <c r="C98" i="5" l="1"/>
  <c r="G20" i="5"/>
  <c r="H96" i="5"/>
  <c r="C106" i="5"/>
  <c r="C171" i="5"/>
  <c r="C166" i="5" s="1"/>
  <c r="C163" i="5" s="1"/>
  <c r="C99" i="5"/>
  <c r="H166" i="5"/>
  <c r="G166" i="5"/>
  <c r="G18" i="5"/>
  <c r="C236" i="5"/>
  <c r="C194" i="5"/>
  <c r="H17" i="5"/>
  <c r="C17" i="5" s="1"/>
  <c r="F15" i="5"/>
  <c r="H168" i="5"/>
  <c r="F32" i="5"/>
  <c r="E288" i="5"/>
  <c r="D23" i="5"/>
  <c r="M99" i="5"/>
  <c r="G32" i="5"/>
  <c r="E23" i="5"/>
  <c r="E20" i="5" s="1"/>
  <c r="F22" i="5"/>
  <c r="F20" i="5" s="1"/>
  <c r="M170" i="5"/>
  <c r="E12" i="5"/>
  <c r="F30" i="5"/>
  <c r="F280" i="5"/>
  <c r="F278" i="5" s="1"/>
  <c r="G165" i="5"/>
  <c r="G168" i="5"/>
  <c r="F37" i="5"/>
  <c r="F165" i="5"/>
  <c r="F168" i="5"/>
  <c r="E96" i="5"/>
  <c r="M96" i="5" s="1"/>
  <c r="M98" i="5"/>
  <c r="E30" i="5"/>
  <c r="E27" i="5" s="1"/>
  <c r="M106" i="5"/>
  <c r="E37" i="5"/>
  <c r="G288" i="5"/>
  <c r="G280" i="5"/>
  <c r="G278" i="5" s="1"/>
  <c r="D225" i="5"/>
  <c r="H29" i="5"/>
  <c r="H37" i="5"/>
  <c r="G37" i="5"/>
  <c r="E225" i="5"/>
  <c r="H225" i="5"/>
  <c r="H222" i="5"/>
  <c r="H220" i="5" s="1"/>
  <c r="H281" i="5"/>
  <c r="H288" i="5"/>
  <c r="D281" i="5"/>
  <c r="D288" i="5"/>
  <c r="H32" i="5"/>
  <c r="H30" i="5"/>
  <c r="D222" i="5"/>
  <c r="D220" i="5" s="1"/>
  <c r="M227" i="5"/>
  <c r="M171" i="5"/>
  <c r="D166" i="5"/>
  <c r="E168" i="5"/>
  <c r="E166" i="5"/>
  <c r="M40" i="5"/>
  <c r="M35" i="5"/>
  <c r="D32" i="5"/>
  <c r="D30" i="5"/>
  <c r="G30" i="5"/>
  <c r="M233" i="5"/>
  <c r="D230" i="5"/>
  <c r="C230" i="5" s="1"/>
  <c r="D29" i="5"/>
  <c r="M39" i="5"/>
  <c r="D37" i="5"/>
  <c r="H278" i="5" l="1"/>
  <c r="C18" i="5"/>
  <c r="H163" i="5"/>
  <c r="C23" i="5"/>
  <c r="C225" i="5"/>
  <c r="C281" i="5"/>
  <c r="C30" i="5"/>
  <c r="C32" i="5"/>
  <c r="C96" i="5"/>
  <c r="C22" i="5"/>
  <c r="C29" i="5"/>
  <c r="C288" i="5"/>
  <c r="M230" i="5"/>
  <c r="G15" i="5"/>
  <c r="C222" i="5"/>
  <c r="C220" i="5" s="1"/>
  <c r="C37" i="5"/>
  <c r="D20" i="5"/>
  <c r="M18" i="5"/>
  <c r="H15" i="5"/>
  <c r="M22" i="5"/>
  <c r="D12" i="5"/>
  <c r="H13" i="5"/>
  <c r="H10" i="5" s="1"/>
  <c r="F27" i="5"/>
  <c r="F13" i="5"/>
  <c r="G27" i="5"/>
  <c r="G13" i="5"/>
  <c r="H12" i="5"/>
  <c r="F12" i="5"/>
  <c r="F163" i="5"/>
  <c r="M165" i="5"/>
  <c r="G12" i="5"/>
  <c r="G163" i="5"/>
  <c r="D278" i="5"/>
  <c r="C278" i="5" s="1"/>
  <c r="E163" i="5"/>
  <c r="E13" i="5"/>
  <c r="E10" i="5" s="1"/>
  <c r="D163" i="5"/>
  <c r="D13" i="5"/>
  <c r="M168" i="5"/>
  <c r="M23" i="5"/>
  <c r="M222" i="5"/>
  <c r="M29" i="5"/>
  <c r="D27" i="5"/>
  <c r="M30" i="5"/>
  <c r="M228" i="5"/>
  <c r="M166" i="5"/>
  <c r="H27" i="5"/>
  <c r="C168" i="5"/>
  <c r="M225" i="5"/>
  <c r="M37" i="5"/>
  <c r="M32" i="5"/>
  <c r="M17" i="5"/>
  <c r="E15" i="5"/>
  <c r="C27" i="5" l="1"/>
  <c r="G10" i="5"/>
  <c r="C13" i="5"/>
  <c r="C12" i="5"/>
  <c r="C20" i="5"/>
  <c r="M278" i="5"/>
  <c r="F10" i="5"/>
  <c r="M163" i="5"/>
  <c r="M20" i="5"/>
  <c r="C173" i="5"/>
  <c r="D15" i="5"/>
  <c r="C15" i="5" s="1"/>
  <c r="D10" i="5"/>
  <c r="M27" i="5"/>
  <c r="M12" i="5"/>
  <c r="C10" i="5" l="1"/>
  <c r="M220" i="5"/>
  <c r="M15" i="5"/>
  <c r="M7" i="5"/>
  <c r="M10" i="5"/>
  <c r="M13" i="5"/>
</calcChain>
</file>

<file path=xl/sharedStrings.xml><?xml version="1.0" encoding="utf-8"?>
<sst xmlns="http://schemas.openxmlformats.org/spreadsheetml/2006/main" count="614" uniqueCount="95">
  <si>
    <t xml:space="preserve">Всего </t>
  </si>
  <si>
    <t>2020 год</t>
  </si>
  <si>
    <t>2021 год</t>
  </si>
  <si>
    <t xml:space="preserve">ВСЕГО ПО МУНИЦИПАЛЬНОЙ ПРОГРАММЕ, в том числе   </t>
  </si>
  <si>
    <t>x</t>
  </si>
  <si>
    <t>федеральный бюджет</t>
  </si>
  <si>
    <t>х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</si>
  <si>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</si>
  <si>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</si>
  <si>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</si>
  <si>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</si>
  <si>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>ПО НАПРАВЛЕНИЯМ ПРОГРАММЫ</t>
  </si>
  <si>
    <t xml:space="preserve">ВСЕГО ПО ПОДПРОГРАММЕ 1, в том числе   </t>
  </si>
  <si>
    <t xml:space="preserve">местный бюджет           </t>
  </si>
  <si>
    <t>областной бюджет</t>
  </si>
  <si>
    <t>ПО НАПРАВЛЕНИЯМ ПОДПРОГРАММЫ 1</t>
  </si>
  <si>
    <t xml:space="preserve">ВСЕГО ПО ПОДПРОГРАММЕ 2, в том числе   </t>
  </si>
  <si>
    <t xml:space="preserve">федеральный бюджет       </t>
  </si>
  <si>
    <t xml:space="preserve">внебюджетные источники   </t>
  </si>
  <si>
    <t>ПО НАПРАВЛЕНИЯМ ПОДПРОГРАММЫ</t>
  </si>
  <si>
    <t xml:space="preserve">ВСЕГО ПО ПОДПРОГРАММЕ 3, в том числе   </t>
  </si>
  <si>
    <t>КАПИТАЛЬНЫЕ  ВЛОЖЕНИЯ</t>
  </si>
  <si>
    <t>ПРОЧИЕ НУЖДЫ</t>
  </si>
  <si>
    <t xml:space="preserve">областной бюджет       </t>
  </si>
  <si>
    <t>КАПИТАЛЬНЫЕ ВЛОЖЕНИЯ</t>
  </si>
  <si>
    <t xml:space="preserve">ВСЕГО ПО ПОДПРОГРАММЕ 5, в том числе              </t>
  </si>
  <si>
    <t>в том числе:</t>
  </si>
  <si>
    <t>разработка проектно-сметной документации</t>
  </si>
  <si>
    <t xml:space="preserve">местный бюджет       </t>
  </si>
  <si>
    <t xml:space="preserve">ВСЕГО ПО ПОДПРОГРАММЕ 6, в том числе              </t>
  </si>
  <si>
    <t xml:space="preserve">ВСЕГО ПО ПОДПРОГРАММЕ 7, в том числе              </t>
  </si>
  <si>
    <t xml:space="preserve">Номер строки
целевых
показателей,
на достижение
которых
направлены
мероприятия
</t>
  </si>
  <si>
    <t xml:space="preserve">Наименование мероприятия/
источники расходов
на финансирование
</t>
  </si>
  <si>
    <t xml:space="preserve">Объем расходов на выполнение мероприятия за счет
всех источников ресурсного обеспечения, тыс. рублей
</t>
  </si>
  <si>
    <t xml:space="preserve">№
Строки
</t>
  </si>
  <si>
    <t>2022 год</t>
  </si>
  <si>
    <t>2023 год</t>
  </si>
  <si>
    <t>2024 год</t>
  </si>
  <si>
    <r>
      <rPr>
        <b/>
        <sz val="12"/>
        <color theme="1"/>
        <rFont val="Liberation Serif"/>
        <family val="1"/>
        <charset val="204"/>
      </rPr>
      <t xml:space="preserve">Мероприятие 1. </t>
    </r>
    <r>
      <rPr>
        <sz val="12"/>
        <color theme="1"/>
        <rFont val="Liberation Serif"/>
        <family val="1"/>
        <charset val="204"/>
      </rPr>
      <t>Обустройство контейнерных площадок на территории Муниципального образования город Ирбит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</si>
  <si>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Приобретение контейнеров для сбора отходов</t>
    </r>
  </si>
  <si>
    <r>
      <rPr>
        <b/>
        <sz val="12"/>
        <color theme="1"/>
        <rFont val="Liberation Serif"/>
        <family val="1"/>
        <charset val="204"/>
      </rPr>
      <t xml:space="preserve">Мероприятие 3. </t>
    </r>
    <r>
      <rPr>
        <sz val="12"/>
        <color theme="1"/>
        <rFont val="Liberation Serif"/>
        <family val="1"/>
        <charset val="204"/>
      </rPr>
      <t>Приобретение оборудования и техники</t>
    </r>
  </si>
  <si>
    <t>2025 год</t>
  </si>
  <si>
    <r>
      <t xml:space="preserve">Мероприятие 4. </t>
    </r>
    <r>
      <rPr>
        <sz val="12"/>
        <color theme="1"/>
        <rFont val="Liberation Serif"/>
        <family val="1"/>
        <charset val="204"/>
      </rPr>
      <t>Государственная поддержка закупки контейнеров для раздельного накопления твердых коммунальных отходов</t>
    </r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</si>
  <si>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Предоставление субсидии на возмещение затрат организациям, оказывающим услуги бань </t>
    </r>
  </si>
  <si>
    <r>
      <rPr>
        <b/>
        <sz val="12"/>
        <color theme="1"/>
        <rFont val="Liberation Serif"/>
        <family val="1"/>
        <charset val="204"/>
      </rPr>
      <t>Мероприятие 6.</t>
    </r>
    <r>
      <rPr>
        <sz val="12"/>
        <color theme="1"/>
        <rFont val="Liberation Serif"/>
        <family val="1"/>
        <charset val="204"/>
      </rPr>
      <t xml:space="preserve"> Предоставление субсидий на финансовое обеспечение затрат организаций, оказывающих услуги бань</t>
    </r>
  </si>
  <si>
    <t xml:space="preserve">ПЛАН МЕРОПРИЯТИЙ </t>
  </si>
  <si>
    <t xml:space="preserve">по выполнению муниципальной программы «Развитие жилищно-коммунального хозяйства и повышение </t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</si>
  <si>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Реконструкция здания городской бани № 4 по ул. Мамина-Сибиряка</t>
    </r>
  </si>
  <si>
    <t>15,16,23,24</t>
  </si>
  <si>
    <t>31,32,33</t>
  </si>
  <si>
    <t>39,40,</t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</si>
  <si>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 xml:space="preserve"> Организация освещения улиц</t>
    </r>
  </si>
  <si>
    <t>2026 год</t>
  </si>
  <si>
    <t>к муниципальной программе «Развитие жилищно-коммунального хозяйства и повышение энергетической эффективности Городского округа «город Ирбит» Свердловской области до 2026 года»</t>
  </si>
  <si>
    <r>
      <t xml:space="preserve">энергетической эффективности Городского округа «город Ирбит» Свердловской области до </t>
    </r>
    <r>
      <rPr>
        <b/>
        <sz val="12"/>
        <color theme="1"/>
        <rFont val="Liberation Serif"/>
        <family val="1"/>
        <charset val="204"/>
      </rPr>
      <t xml:space="preserve">2026 </t>
    </r>
    <r>
      <rPr>
        <b/>
        <sz val="12"/>
        <color rgb="FF000000"/>
        <rFont val="Liberation Serif"/>
        <family val="1"/>
        <charset val="204"/>
      </rPr>
      <t>года»</t>
    </r>
  </si>
  <si>
    <t>Подпрограмма 1 «Обращение с твердыми бытовыми (коммунальными) отходами на территории Городского округа «город Ирбит» Свердловской области до 2026 года»</t>
  </si>
  <si>
    <t xml:space="preserve">Подпрограмма 2 «Организация предоставления услуг бань в Городском округе «город Ирбит» Свердловской области до 2026 года» </t>
  </si>
  <si>
    <t>Подпрограмма 3 «Благоустройство территории Городского округа «город Ирбит» Свердловской области до 2026 года»</t>
  </si>
  <si>
    <t>Подпрограмма 4 «Газификация Городского округа «город Ирбит» Свердловской области до 2026 года»</t>
  </si>
  <si>
    <t>Подпрограмма 5 «Развитие и модернизация коммунальной инфраструктуры Городского округа «город Ирбит» Свердловской области до 2026 года»</t>
  </si>
  <si>
    <t>Подпрограмма 6 «Обеспечение рационального и безопасного природопользования на территории Городского округа «город Ирбит» Свердловской области до 2026 года»</t>
  </si>
  <si>
    <t>в том числе:софинансирование</t>
  </si>
  <si>
    <t>Приложение № 8</t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</si>
  <si>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9.</t>
    </r>
    <r>
      <rPr>
        <sz val="12"/>
        <color theme="1"/>
        <rFont val="Liberation Serif"/>
        <family val="1"/>
        <charset val="204"/>
      </rPr>
      <t xml:space="preserve"> Предоставление субсидии Акционерному обществу "Облкоммунэнерго" на возмещение затрат на строительство и реконструкцию сооружений 0,4/10 кВ АО "Облкоммунэнерго" г. Ирбит</t>
    </r>
  </si>
  <si>
    <r>
      <rPr>
        <b/>
        <sz val="12"/>
        <color theme="1"/>
        <rFont val="Liberation Serif"/>
        <family val="1"/>
        <charset val="204"/>
      </rPr>
      <t>Мероприятие 10.</t>
    </r>
    <r>
      <rPr>
        <sz val="12"/>
        <color theme="1"/>
        <rFont val="Liberation Serif"/>
        <family val="1"/>
        <charset val="204"/>
      </rPr>
      <t xml:space="preserve"> Благоустройство и озеленение города,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</si>
  <si>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11. </t>
    </r>
    <r>
      <rPr>
        <sz val="12"/>
        <color theme="1"/>
        <rFont val="Liberation Serif"/>
        <family val="1"/>
        <charset val="204"/>
      </rPr>
      <t xml:space="preserve">Противоклещевая акарицидная и дератизационная обработки территорий на эпидемиологически значимых объектах,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</si>
  <si>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12.</t>
    </r>
    <r>
      <rPr>
        <sz val="12"/>
        <color theme="1"/>
        <rFont val="Liberation Serif"/>
        <family val="1"/>
        <charset val="204"/>
      </rPr>
      <t xml:space="preserve"> Восстановление дренажной системы,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</si>
  <si>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13.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документации, всего, из них</t>
    </r>
  </si>
  <si>
    <r>
      <rPr>
        <b/>
        <sz val="12"/>
        <color theme="1"/>
        <rFont val="Liberation Serif"/>
        <family val="1"/>
        <charset val="204"/>
      </rPr>
      <t xml:space="preserve">Мероприятие 14. </t>
    </r>
    <r>
      <rPr>
        <sz val="12"/>
        <color theme="1"/>
        <rFont val="Liberation Serif"/>
        <family val="1"/>
        <charset val="204"/>
      </rPr>
      <t>Обрезка деревьев, всего, из них</t>
    </r>
  </si>
  <si>
    <r>
      <rPr>
        <b/>
        <sz val="12"/>
        <color theme="1"/>
        <rFont val="Liberation Serif"/>
        <family val="1"/>
        <charset val="204"/>
      </rPr>
      <t>Мероприятие 15.</t>
    </r>
    <r>
      <rPr>
        <sz val="12"/>
        <color theme="1"/>
        <rFont val="Liberation Serif"/>
        <family val="1"/>
        <charset val="204"/>
      </rPr>
      <t xml:space="preserve"> Благоустройство улиц, скверов, парков, дворовых территорий, всего, из них</t>
    </r>
  </si>
  <si>
    <r>
      <rPr>
        <b/>
        <sz val="12"/>
        <color theme="1"/>
        <rFont val="Liberation Serif"/>
        <family val="1"/>
        <charset val="204"/>
      </rPr>
      <t>Мероприятие 16.</t>
    </r>
    <r>
      <rPr>
        <sz val="12"/>
        <color theme="1"/>
        <rFont val="Liberation Serif"/>
        <family val="1"/>
        <charset val="204"/>
      </rPr>
      <t xml:space="preserve">  Осуществления государственного полномочия Свердловской области по организации проведения мероприятий по отлову и содержанию безнадзорных собак, всего, из них</t>
    </r>
  </si>
  <si>
    <r>
      <rPr>
        <b/>
        <sz val="12"/>
        <color theme="1"/>
        <rFont val="Liberation Serif"/>
        <family val="1"/>
        <charset val="204"/>
      </rPr>
      <t>Мероприятие 17.</t>
    </r>
    <r>
      <rPr>
        <sz val="12"/>
        <color theme="1"/>
        <rFont val="Liberation Serif"/>
        <family val="1"/>
        <charset val="204"/>
      </rPr>
      <t xml:space="preserve"> Организация ритуальных услуг,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</si>
  <si>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18. </t>
    </r>
    <r>
      <rPr>
        <sz val="12"/>
        <color theme="1"/>
        <rFont val="Liberation Serif"/>
        <family val="1"/>
        <charset val="204"/>
      </rPr>
      <t>Техническое обслуживание, аварийное прикрытие и ремонт системы газораспределения Муниципального образования город Ирбит, всего, из них:</t>
    </r>
  </si>
  <si>
    <r>
      <rPr>
        <b/>
        <sz val="12"/>
        <color theme="1"/>
        <rFont val="Liberation Serif"/>
        <family val="1"/>
        <charset val="204"/>
      </rPr>
      <t>Мероприятие 19.</t>
    </r>
    <r>
      <rPr>
        <sz val="12"/>
        <color theme="1"/>
        <rFont val="Liberation Serif"/>
        <family val="1"/>
        <charset val="204"/>
      </rPr>
      <t xml:space="preserve"> Проектирование системы газораспределения, всего, из них:</t>
    </r>
  </si>
  <si>
    <r>
      <rPr>
        <b/>
        <sz val="12"/>
        <color theme="1"/>
        <rFont val="Liberation Serif"/>
        <family val="1"/>
        <charset val="204"/>
      </rPr>
      <t>Мероприятие 20</t>
    </r>
    <r>
      <rPr>
        <sz val="12"/>
        <color theme="1"/>
        <rFont val="Liberation Serif"/>
        <family val="1"/>
        <charset val="204"/>
      </rPr>
      <t>. Проектирование, реконструкция, капитальный и текущий ремонт газопровода,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</si>
  <si>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21.</t>
    </r>
    <r>
      <rPr>
        <sz val="12"/>
        <color theme="1"/>
        <rFont val="Liberation Serif"/>
        <family val="1"/>
        <charset val="204"/>
      </rPr>
      <t xml:space="preserve"> Газоснабжение по улицам Кирова, Карла Маркса, Заозерная, Северная, Береговая, Урицкого, пер. Малый, пер. Садовый в Муниципальном образовании город Ирбит, всего, из них: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</si>
  <si>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22. </t>
    </r>
    <r>
      <rPr>
        <sz val="12"/>
        <color theme="1"/>
        <rFont val="Liberation Serif"/>
        <family val="1"/>
        <charset val="204"/>
      </rPr>
      <t>Реализация проекта «Система газоснабжения многоквартирных жилых домов (МКД) в городе Ирбит Свердловской области»</t>
    </r>
  </si>
  <si>
    <r>
      <rPr>
        <b/>
        <sz val="12"/>
        <color theme="1"/>
        <rFont val="Liberation Serif"/>
        <family val="1"/>
        <charset val="204"/>
      </rPr>
      <t>Мероприятие 23.</t>
    </r>
    <r>
      <rPr>
        <sz val="12"/>
        <color theme="1"/>
        <rFont val="Liberation Serif"/>
        <family val="1"/>
        <charset val="204"/>
      </rPr>
      <t xml:space="preserve"> Реконструкция газопровода по ул.Ленина, в г.Ирбит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</si>
  <si>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24.</t>
    </r>
    <r>
      <rPr>
        <sz val="12"/>
        <color theme="1"/>
        <rFont val="Liberation Serif"/>
        <family val="1"/>
        <charset val="204"/>
      </rPr>
      <t xml:space="preserve"> Строительство блочно-модульной водогрейной котельной мощностью 550 кВт по ул. Высоковольтной, д. 15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</si>
  <si>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25.</t>
    </r>
    <r>
      <rPr>
        <sz val="12"/>
        <color theme="1"/>
        <rFont val="Liberation Serif"/>
        <family val="1"/>
        <charset val="204"/>
      </rPr>
      <t xml:space="preserve"> Строительство очистных сооружений хозяйственно-бытовых стоков, всего, из них:                  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</si>
  <si>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26. </t>
    </r>
    <r>
      <rPr>
        <sz val="12"/>
        <color theme="1"/>
        <rFont val="Liberation Serif"/>
        <family val="1"/>
        <charset val="204"/>
      </rPr>
      <t>Строительство инженерных сетей и объектов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</si>
  <si>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27.</t>
    </r>
    <r>
      <rPr>
        <sz val="12"/>
        <color theme="1"/>
        <rFont val="Liberation Serif"/>
        <family val="1"/>
        <charset val="204"/>
      </rPr>
      <t xml:space="preserve"> Разработка проектно-сметной документации,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</si>
  <si>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28. </t>
    </r>
    <r>
      <rPr>
        <sz val="12"/>
        <color theme="1"/>
        <rFont val="Liberation Serif"/>
        <family val="1"/>
        <charset val="204"/>
      </rPr>
      <t xml:space="preserve">Ремонт инженерных сетей и объектов жизнеобеспечения,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</si>
  <si>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29. </t>
    </r>
    <r>
      <rPr>
        <sz val="12"/>
        <color theme="1"/>
        <rFont val="Liberation Serif"/>
        <family val="1"/>
        <charset val="204"/>
      </rPr>
      <t xml:space="preserve">Актуализация схем теплоснабжения, водоснабжения, водоотведения, программы комплексного развития систем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</si>
  <si>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30. </t>
    </r>
    <r>
      <rPr>
        <sz val="12"/>
        <color theme="1"/>
        <rFont val="Liberation Serif"/>
        <family val="1"/>
        <charset val="204"/>
      </rPr>
      <t xml:space="preserve">Приобретение оборудования и техники,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</si>
  <si>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31. </t>
    </r>
    <r>
      <rPr>
        <sz val="12"/>
        <color theme="1"/>
        <rFont val="Liberation Serif"/>
        <family val="1"/>
        <charset val="204"/>
      </rPr>
      <t xml:space="preserve">Приобретение объектов и сетей водоснабжения и водоотведения,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</si>
  <si>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32.</t>
    </r>
    <r>
      <rPr>
        <sz val="12"/>
        <color theme="1"/>
        <rFont val="Liberation Serif"/>
        <family val="1"/>
        <charset val="204"/>
      </rPr>
      <t xml:space="preserve"> Капитальный ремонт объектов и сетей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</si>
  <si>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33. </t>
    </r>
    <r>
      <rPr>
        <sz val="12"/>
        <color theme="1"/>
        <rFont val="Liberation Serif"/>
        <family val="1"/>
        <charset val="204"/>
      </rPr>
      <t xml:space="preserve">Обустройство и содержание источников нецентрализованного питьевого водоснабжения </t>
    </r>
  </si>
  <si>
    <r>
      <rPr>
        <b/>
        <sz val="12"/>
        <color theme="1"/>
        <rFont val="Liberation Serif"/>
        <family val="1"/>
        <charset val="204"/>
      </rPr>
      <t xml:space="preserve"> Мероприятие 34. </t>
    </r>
    <r>
      <rPr>
        <sz val="12"/>
        <color theme="1"/>
        <rFont val="Liberation Serif"/>
        <family val="1"/>
        <charset val="204"/>
      </rPr>
      <t>Организация сбора опасных отходов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</si>
  <si>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35.</t>
    </r>
    <r>
      <rPr>
        <sz val="12"/>
        <color theme="1"/>
        <rFont val="Liberation Serif"/>
        <family val="1"/>
        <charset val="204"/>
      </rPr>
      <t xml:space="preserve"> Санитарная очистка водоохранных зон поверхностных водных объектов</t>
    </r>
  </si>
  <si>
    <r>
      <rPr>
        <b/>
        <sz val="12"/>
        <color theme="1"/>
        <rFont val="Liberation Serif"/>
        <family val="1"/>
        <charset val="204"/>
      </rPr>
      <t xml:space="preserve"> Мероприятие 36. </t>
    </r>
    <r>
      <rPr>
        <sz val="12"/>
        <color theme="1"/>
        <rFont val="Liberation Serif"/>
        <family val="1"/>
        <charset val="204"/>
      </rPr>
      <t>Обеспечение осуществления экологического просвещения населения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</si>
  <si>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37.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</si>
  <si>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38. </t>
    </r>
    <r>
      <rPr>
        <sz val="12"/>
        <color theme="1"/>
        <rFont val="Liberation Serif"/>
        <family val="1"/>
        <charset val="204"/>
      </rPr>
      <t>Мероприятия в области использования, охраны, защиты, воспроизводства городских лесов</t>
    </r>
  </si>
  <si>
    <r>
      <rPr>
        <b/>
        <sz val="12"/>
        <color theme="1"/>
        <rFont val="Liberation Serif"/>
        <family val="1"/>
        <charset val="204"/>
      </rPr>
      <t xml:space="preserve">Мероприятие 39.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  </r>
  </si>
  <si>
    <r>
      <t>Мероприятие 40.</t>
    </r>
    <r>
      <rPr>
        <sz val="12"/>
        <color theme="1"/>
        <rFont val="Liberation Serif"/>
        <family val="1"/>
        <charset val="204"/>
      </rPr>
      <t xml:space="preserve"> Рекультивация объекта несанкционированного размещения отходов производства и потребления в карьере отработанных глин бывшего Ирбитского стекольного завода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</si>
</sst>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top" wrapText="1"/>
    </xf>
    <xf numFmtId="167" fontId="1" fillId="3" borderId="3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3" borderId="0" xfId="0" applyFont="1" applyFill="1"/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2" borderId="0" xfId="0" applyFont="1" applyFill="1"/>
    <xf numFmtId="164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3" borderId="0" xfId="0" applyNumberFormat="1" applyFont="1" applyFill="1" applyBorder="1" applyAlignment="1">
      <alignment vertical="center" wrapText="1"/>
    </xf>
    <xf numFmtId="166" fontId="3" fillId="3" borderId="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3" borderId="0" xfId="0" applyNumberFormat="1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1" fillId="3" borderId="1" xfId="0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wrapText="1"/>
    </xf>
    <xf numFmtId="0" fontId="8" fillId="4" borderId="0" xfId="0" applyFont="1" applyFill="1"/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Fill="1"/>
    <xf numFmtId="0" fontId="1" fillId="3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165" fontId="3" fillId="2" borderId="0" xfId="0" applyNumberFormat="1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4" fontId="3" fillId="4" borderId="0" xfId="0" applyNumberFormat="1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66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3"/>
  <sheetViews>
    <sheetView tabSelected="1" view="pageBreakPreview" zoomScale="106" zoomScaleNormal="100" zoomScaleSheetLayoutView="106" workbookViewId="0">
      <selection activeCell="H266" sqref="H266"/>
    </sheetView>
  </sheetViews>
  <sheetFormatPr defaultRowHeight="14.25" x14ac:dyDescent="0.2"/>
  <cols>
    <col min="1" max="1" width="5.140625" style="16" customWidth="1"/>
    <col min="2" max="2" width="47" style="16" customWidth="1"/>
    <col min="3" max="3" width="17.28515625" style="16" customWidth="1"/>
    <col min="4" max="4" width="15.140625" style="20" customWidth="1"/>
    <col min="5" max="5" width="17.5703125" style="20" customWidth="1"/>
    <col min="6" max="6" width="15.85546875" style="16" customWidth="1"/>
    <col min="7" max="10" width="15.42578125" style="16" customWidth="1"/>
    <col min="11" max="11" width="9.140625" style="16"/>
    <col min="12" max="12" width="7.28515625" style="16" customWidth="1"/>
    <col min="13" max="13" width="0" style="16" hidden="1" customWidth="1"/>
    <col min="14" max="14" width="26.5703125" style="16" hidden="1" customWidth="1"/>
    <col min="15" max="15" width="0.140625" style="16" customWidth="1"/>
    <col min="16" max="17" width="9.140625" style="16" hidden="1" customWidth="1"/>
    <col min="18" max="18" width="14.5703125" style="84" bestFit="1" customWidth="1"/>
    <col min="19" max="16384" width="9.140625" style="16"/>
  </cols>
  <sheetData>
    <row r="1" spans="1:18" ht="15" x14ac:dyDescent="0.2">
      <c r="A1" s="1"/>
      <c r="C1" s="17"/>
      <c r="D1" s="17"/>
      <c r="E1" s="17"/>
      <c r="F1" s="107" t="s">
        <v>62</v>
      </c>
      <c r="G1" s="107"/>
      <c r="H1" s="107"/>
      <c r="I1" s="107"/>
      <c r="J1" s="107"/>
      <c r="K1" s="107"/>
      <c r="L1" s="107"/>
    </row>
    <row r="2" spans="1:18" ht="110.25" customHeight="1" x14ac:dyDescent="0.2">
      <c r="A2" s="2"/>
      <c r="C2" s="17"/>
      <c r="D2" s="17"/>
      <c r="E2" s="17"/>
      <c r="F2" s="108" t="s">
        <v>53</v>
      </c>
      <c r="G2" s="108"/>
      <c r="H2" s="108"/>
      <c r="I2" s="108"/>
      <c r="J2" s="108"/>
      <c r="K2" s="108"/>
      <c r="L2" s="108"/>
    </row>
    <row r="3" spans="1:18" ht="15" x14ac:dyDescent="0.2">
      <c r="A3" s="109" t="s">
        <v>45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8" ht="15" x14ac:dyDescent="0.2">
      <c r="A4" s="110" t="s">
        <v>46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8" ht="15" x14ac:dyDescent="0.2">
      <c r="A5" s="110" t="s">
        <v>54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</row>
    <row r="6" spans="1:18" x14ac:dyDescent="0.2">
      <c r="A6" s="3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8" ht="61.5" customHeight="1" x14ac:dyDescent="0.2">
      <c r="A7" s="89" t="s">
        <v>34</v>
      </c>
      <c r="B7" s="89" t="s">
        <v>32</v>
      </c>
      <c r="C7" s="99" t="s">
        <v>33</v>
      </c>
      <c r="D7" s="112"/>
      <c r="E7" s="112"/>
      <c r="F7" s="112"/>
      <c r="G7" s="112"/>
      <c r="H7" s="112"/>
      <c r="I7" s="113"/>
      <c r="J7" s="114"/>
      <c r="K7" s="111" t="s">
        <v>31</v>
      </c>
      <c r="L7" s="111"/>
      <c r="M7" s="101">
        <f>C27+C64+C96+C163+C220+C278</f>
        <v>2118896.46936</v>
      </c>
      <c r="N7" s="91"/>
      <c r="O7" s="91"/>
      <c r="P7" s="91"/>
      <c r="Q7" s="91"/>
    </row>
    <row r="8" spans="1:18" ht="42.75" customHeight="1" x14ac:dyDescent="0.2">
      <c r="A8" s="89"/>
      <c r="B8" s="89"/>
      <c r="C8" s="13" t="s">
        <v>0</v>
      </c>
      <c r="D8" s="13" t="s">
        <v>1</v>
      </c>
      <c r="E8" s="13" t="s">
        <v>2</v>
      </c>
      <c r="F8" s="13" t="s">
        <v>35</v>
      </c>
      <c r="G8" s="13" t="s">
        <v>36</v>
      </c>
      <c r="H8" s="13" t="s">
        <v>37</v>
      </c>
      <c r="I8" s="34" t="s">
        <v>41</v>
      </c>
      <c r="J8" s="65" t="s">
        <v>52</v>
      </c>
      <c r="K8" s="111"/>
      <c r="L8" s="111"/>
      <c r="M8" s="92"/>
      <c r="N8" s="91"/>
      <c r="O8" s="91"/>
      <c r="P8" s="91"/>
      <c r="Q8" s="91"/>
    </row>
    <row r="9" spans="1:18" ht="18" x14ac:dyDescent="0.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34">
        <v>8</v>
      </c>
      <c r="J9" s="65"/>
      <c r="K9" s="89">
        <v>9</v>
      </c>
      <c r="L9" s="89"/>
      <c r="M9" s="92"/>
      <c r="N9" s="91"/>
      <c r="O9" s="91"/>
      <c r="P9" s="91"/>
      <c r="Q9" s="91"/>
    </row>
    <row r="10" spans="1:18" ht="39" customHeight="1" x14ac:dyDescent="0.2">
      <c r="A10" s="4">
        <v>1</v>
      </c>
      <c r="B10" s="14" t="s">
        <v>3</v>
      </c>
      <c r="C10" s="71">
        <f>D10+E10+F10+G10+H10+I10+J10</f>
        <v>2118896.46936</v>
      </c>
      <c r="D10" s="49">
        <f>D12+D13</f>
        <v>75873.459719999999</v>
      </c>
      <c r="E10" s="49">
        <f>E12+E13</f>
        <v>105270.72244000001</v>
      </c>
      <c r="F10" s="49">
        <f>F12+F13</f>
        <v>155899.99182000002</v>
      </c>
      <c r="G10" s="49">
        <f>G12+G13+G11</f>
        <v>238321.04738</v>
      </c>
      <c r="H10" s="87">
        <f>H12+H13+H11</f>
        <v>511429.79</v>
      </c>
      <c r="I10" s="49">
        <f t="shared" ref="I10" si="0">I12+I13</f>
        <v>414967.82899999997</v>
      </c>
      <c r="J10" s="71">
        <f t="shared" ref="J10" si="1">J12+J13</f>
        <v>617133.62899999996</v>
      </c>
      <c r="K10" s="89" t="s">
        <v>4</v>
      </c>
      <c r="L10" s="89"/>
      <c r="M10" s="101">
        <f>D10+E10+F10+G10+H10</f>
        <v>1086795.0113600001</v>
      </c>
      <c r="N10" s="91"/>
      <c r="O10" s="91"/>
      <c r="P10" s="91"/>
      <c r="Q10" s="91"/>
      <c r="R10" s="88"/>
    </row>
    <row r="11" spans="1:18" ht="21.75" customHeight="1" x14ac:dyDescent="0.2">
      <c r="A11" s="4">
        <v>2</v>
      </c>
      <c r="B11" s="14" t="s">
        <v>5</v>
      </c>
      <c r="C11" s="49">
        <f>D11+E11+F11+G11+H11</f>
        <v>42991.5</v>
      </c>
      <c r="D11" s="49">
        <v>0</v>
      </c>
      <c r="E11" s="49">
        <v>0</v>
      </c>
      <c r="F11" s="49">
        <v>0</v>
      </c>
      <c r="G11" s="49">
        <f>G21</f>
        <v>28661</v>
      </c>
      <c r="H11" s="87">
        <f>H21</f>
        <v>14330.5</v>
      </c>
      <c r="I11" s="49">
        <v>0</v>
      </c>
      <c r="J11" s="71">
        <v>0</v>
      </c>
      <c r="K11" s="89" t="s">
        <v>6</v>
      </c>
      <c r="L11" s="89"/>
      <c r="M11" s="101">
        <f>D11+E11+F11+G11+H11</f>
        <v>42991.5</v>
      </c>
      <c r="N11" s="91"/>
      <c r="O11" s="91"/>
      <c r="P11" s="91"/>
      <c r="Q11" s="91"/>
      <c r="R11" s="88"/>
    </row>
    <row r="12" spans="1:18" ht="24" customHeight="1" x14ac:dyDescent="0.2">
      <c r="A12" s="4">
        <v>3</v>
      </c>
      <c r="B12" s="14" t="s">
        <v>7</v>
      </c>
      <c r="C12" s="71">
        <f>D12+E12+F12+G12+H12+I12+J12</f>
        <v>114161.76198000001</v>
      </c>
      <c r="D12" s="49">
        <f t="shared" ref="D12:I13" si="2">D29+D66+D98+D165+D222+D280</f>
        <v>15126.17668</v>
      </c>
      <c r="E12" s="49">
        <f t="shared" si="2"/>
        <v>17569.428910000002</v>
      </c>
      <c r="F12" s="49">
        <f t="shared" si="2"/>
        <v>8252.4213899999995</v>
      </c>
      <c r="G12" s="49">
        <f t="shared" si="2"/>
        <v>20723.099999999999</v>
      </c>
      <c r="H12" s="49">
        <f t="shared" si="2"/>
        <v>51316.434999999998</v>
      </c>
      <c r="I12" s="49">
        <f t="shared" si="2"/>
        <v>587.1</v>
      </c>
      <c r="J12" s="71">
        <f t="shared" ref="J12" si="3">J29+J66+J98+J165+J222+J280</f>
        <v>587.1</v>
      </c>
      <c r="K12" s="89" t="s">
        <v>4</v>
      </c>
      <c r="L12" s="89"/>
      <c r="M12" s="101">
        <f>D12+E12+F12+G12+H12</f>
        <v>112987.56198</v>
      </c>
      <c r="N12" s="91"/>
      <c r="O12" s="91"/>
      <c r="P12" s="91"/>
      <c r="Q12" s="91"/>
      <c r="R12" s="88"/>
    </row>
    <row r="13" spans="1:18" ht="25.5" customHeight="1" x14ac:dyDescent="0.2">
      <c r="A13" s="4">
        <v>4</v>
      </c>
      <c r="B13" s="14" t="s">
        <v>8</v>
      </c>
      <c r="C13" s="71">
        <f>D13+E13+F13+G13+H13+I13+J13</f>
        <v>1961743.20738</v>
      </c>
      <c r="D13" s="49">
        <f t="shared" si="2"/>
        <v>60747.283039999995</v>
      </c>
      <c r="E13" s="49">
        <f t="shared" si="2"/>
        <v>87701.29353000001</v>
      </c>
      <c r="F13" s="49">
        <f t="shared" si="2"/>
        <v>147647.57043000002</v>
      </c>
      <c r="G13" s="49">
        <f t="shared" si="2"/>
        <v>188936.94738</v>
      </c>
      <c r="H13" s="79">
        <f t="shared" si="2"/>
        <v>445782.85499999998</v>
      </c>
      <c r="I13" s="79">
        <f t="shared" si="2"/>
        <v>414380.72899999999</v>
      </c>
      <c r="J13" s="79">
        <f t="shared" ref="J13" si="4">J30+J67+J99+J166+J223+J281</f>
        <v>616546.52899999998</v>
      </c>
      <c r="K13" s="89" t="s">
        <v>4</v>
      </c>
      <c r="L13" s="89"/>
      <c r="M13" s="101">
        <f>D13+E13+F13+G13+H13</f>
        <v>930815.94938000001</v>
      </c>
      <c r="N13" s="91"/>
      <c r="O13" s="91"/>
      <c r="P13" s="91"/>
      <c r="Q13" s="91"/>
      <c r="R13" s="88"/>
    </row>
    <row r="14" spans="1:18" ht="25.5" customHeight="1" x14ac:dyDescent="0.2">
      <c r="A14" s="4">
        <v>5</v>
      </c>
      <c r="B14" s="14" t="s">
        <v>18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71">
        <v>0</v>
      </c>
      <c r="K14" s="89" t="s">
        <v>4</v>
      </c>
      <c r="L14" s="89"/>
      <c r="M14" s="18"/>
      <c r="N14" s="19"/>
      <c r="O14" s="19"/>
      <c r="P14" s="19"/>
      <c r="Q14" s="19"/>
      <c r="R14" s="88"/>
    </row>
    <row r="15" spans="1:18" ht="25.5" customHeight="1" x14ac:dyDescent="0.2">
      <c r="A15" s="4">
        <v>6</v>
      </c>
      <c r="B15" s="14" t="s">
        <v>9</v>
      </c>
      <c r="C15" s="71">
        <f>D15+E15+F15+G15+H15+I15+J15</f>
        <v>855777.58302000002</v>
      </c>
      <c r="D15" s="49">
        <f t="shared" ref="D15:E15" si="5">D17+D18</f>
        <v>19600.09189</v>
      </c>
      <c r="E15" s="49">
        <f t="shared" si="5"/>
        <v>53053.771760000003</v>
      </c>
      <c r="F15" s="49">
        <f>F17+F18</f>
        <v>66471.045720000009</v>
      </c>
      <c r="G15" s="49">
        <f>G17+G18</f>
        <v>76140.473530000003</v>
      </c>
      <c r="H15" s="49">
        <f>H17+H18</f>
        <v>162001.67112000001</v>
      </c>
      <c r="I15" s="49">
        <f>I17+I18</f>
        <v>287067</v>
      </c>
      <c r="J15" s="71">
        <f>J17+J18</f>
        <v>191443.52899999998</v>
      </c>
      <c r="K15" s="89" t="s">
        <v>4</v>
      </c>
      <c r="L15" s="89"/>
      <c r="M15" s="101">
        <f>D15+E15+F15+G15+H15</f>
        <v>377267.05402000004</v>
      </c>
      <c r="N15" s="91"/>
      <c r="O15" s="91"/>
      <c r="P15" s="91"/>
      <c r="Q15" s="91"/>
      <c r="R15" s="88"/>
    </row>
    <row r="16" spans="1:18" ht="23.25" customHeight="1" x14ac:dyDescent="0.2">
      <c r="A16" s="4">
        <v>7</v>
      </c>
      <c r="B16" s="14" t="s">
        <v>5</v>
      </c>
      <c r="C16" s="49">
        <f>D16+E16+F16+G16+H16</f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71">
        <v>0</v>
      </c>
      <c r="K16" s="89" t="s">
        <v>6</v>
      </c>
      <c r="L16" s="89"/>
      <c r="M16" s="101">
        <f>D16+E16+F16+G16+H16</f>
        <v>0</v>
      </c>
      <c r="N16" s="91"/>
      <c r="O16" s="91"/>
      <c r="P16" s="91"/>
      <c r="Q16" s="91"/>
      <c r="R16" s="88"/>
    </row>
    <row r="17" spans="1:18" ht="21.75" customHeight="1" x14ac:dyDescent="0.2">
      <c r="A17" s="4">
        <v>8</v>
      </c>
      <c r="B17" s="14" t="s">
        <v>7</v>
      </c>
      <c r="C17" s="71">
        <f>D17+E17+F17+G17+H17+I17+J17</f>
        <v>37431.926980000004</v>
      </c>
      <c r="D17" s="49">
        <f t="shared" ref="D17:I17" si="6">D34+D71+D103+D170+D227+D285</f>
        <v>14276.17668</v>
      </c>
      <c r="E17" s="49">
        <f t="shared" si="6"/>
        <v>16724.028910000001</v>
      </c>
      <c r="F17" s="49">
        <f t="shared" si="6"/>
        <v>6431.7213899999997</v>
      </c>
      <c r="G17" s="49">
        <f t="shared" si="6"/>
        <v>0</v>
      </c>
      <c r="H17" s="49">
        <f t="shared" si="6"/>
        <v>0</v>
      </c>
      <c r="I17" s="49">
        <f t="shared" si="6"/>
        <v>0</v>
      </c>
      <c r="J17" s="71">
        <f t="shared" ref="J17" si="7">J34+J71+J103+J170+J227+J285</f>
        <v>0</v>
      </c>
      <c r="K17" s="89" t="s">
        <v>4</v>
      </c>
      <c r="L17" s="89"/>
      <c r="M17" s="101">
        <f>D17+E17+F17+G17+H17</f>
        <v>37431.926980000004</v>
      </c>
      <c r="N17" s="91"/>
      <c r="O17" s="91"/>
      <c r="P17" s="91"/>
      <c r="Q17" s="91"/>
      <c r="R17" s="88"/>
    </row>
    <row r="18" spans="1:18" ht="24.75" customHeight="1" x14ac:dyDescent="0.2">
      <c r="A18" s="4">
        <v>9</v>
      </c>
      <c r="B18" s="14" t="s">
        <v>8</v>
      </c>
      <c r="C18" s="49">
        <f>D18+E18+F18+G18+H18+I18+J18</f>
        <v>818345.65604000003</v>
      </c>
      <c r="D18" s="49">
        <f t="shared" ref="D18:I18" si="8">D35+D71+D104+D171+D228+D286</f>
        <v>5323.9152100000001</v>
      </c>
      <c r="E18" s="49">
        <f t="shared" si="8"/>
        <v>36329.742850000002</v>
      </c>
      <c r="F18" s="49">
        <f t="shared" si="8"/>
        <v>60039.324330000003</v>
      </c>
      <c r="G18" s="49">
        <f t="shared" si="8"/>
        <v>76140.473530000003</v>
      </c>
      <c r="H18" s="49">
        <f>H35+H72+H104+H171+H228+H286</f>
        <v>162001.67112000001</v>
      </c>
      <c r="I18" s="49">
        <f t="shared" si="8"/>
        <v>287067</v>
      </c>
      <c r="J18" s="71">
        <f t="shared" ref="J18" si="9">J35+J71+J104+J171+J228+J286</f>
        <v>191443.52899999998</v>
      </c>
      <c r="K18" s="89" t="s">
        <v>4</v>
      </c>
      <c r="L18" s="89"/>
      <c r="M18" s="101">
        <f>D18+E18+F18+G18+H18</f>
        <v>339835.12704000005</v>
      </c>
      <c r="N18" s="91"/>
      <c r="O18" s="91"/>
      <c r="P18" s="91"/>
      <c r="Q18" s="91"/>
      <c r="R18" s="88"/>
    </row>
    <row r="19" spans="1:18" ht="24.75" customHeight="1" x14ac:dyDescent="0.2">
      <c r="A19" s="4">
        <v>10</v>
      </c>
      <c r="B19" s="14" t="s">
        <v>18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71">
        <v>0</v>
      </c>
      <c r="K19" s="89" t="s">
        <v>4</v>
      </c>
      <c r="L19" s="89"/>
      <c r="M19" s="18"/>
      <c r="N19" s="19"/>
      <c r="O19" s="19"/>
      <c r="P19" s="19"/>
      <c r="Q19" s="19"/>
      <c r="R19" s="88"/>
    </row>
    <row r="20" spans="1:18" ht="18" x14ac:dyDescent="0.2">
      <c r="A20" s="4">
        <v>11</v>
      </c>
      <c r="B20" s="14" t="s">
        <v>10</v>
      </c>
      <c r="C20" s="49">
        <f>D20+E20+F20+G20+H20+I20+J20</f>
        <v>1210155.88634</v>
      </c>
      <c r="D20" s="49">
        <f t="shared" ref="D20:F20" si="10">D22+D23</f>
        <v>56273.367830000003</v>
      </c>
      <c r="E20" s="49">
        <f t="shared" si="10"/>
        <v>52216.950680000009</v>
      </c>
      <c r="F20" s="49">
        <f t="shared" si="10"/>
        <v>89428.946100000016</v>
      </c>
      <c r="G20" s="49">
        <f>G22+G23+G21</f>
        <v>161180.57385000002</v>
      </c>
      <c r="H20" s="87">
        <f>H22+H23+H21</f>
        <v>349428.11888000002</v>
      </c>
      <c r="I20" s="49">
        <f>I22+I23</f>
        <v>75937.829000000012</v>
      </c>
      <c r="J20" s="71">
        <f>J22+J23</f>
        <v>425690.1</v>
      </c>
      <c r="K20" s="89" t="s">
        <v>4</v>
      </c>
      <c r="L20" s="89"/>
      <c r="M20" s="101">
        <f>D20+E20+F20+G20+H20</f>
        <v>708527.95733999996</v>
      </c>
      <c r="N20" s="91"/>
      <c r="O20" s="91"/>
      <c r="P20" s="91"/>
      <c r="Q20" s="91"/>
      <c r="R20" s="88"/>
    </row>
    <row r="21" spans="1:18" ht="18" x14ac:dyDescent="0.2">
      <c r="A21" s="4">
        <v>12</v>
      </c>
      <c r="B21" s="14" t="s">
        <v>5</v>
      </c>
      <c r="C21" s="76">
        <f>D21+E21+F21+G21+H21+I21+J21</f>
        <v>42991.5</v>
      </c>
      <c r="D21" s="49">
        <v>0</v>
      </c>
      <c r="E21" s="49">
        <v>0</v>
      </c>
      <c r="F21" s="49">
        <v>0</v>
      </c>
      <c r="G21" s="49">
        <f>G231</f>
        <v>28661</v>
      </c>
      <c r="H21" s="87">
        <f>H231</f>
        <v>14330.5</v>
      </c>
      <c r="I21" s="49">
        <v>0</v>
      </c>
      <c r="J21" s="71">
        <v>0</v>
      </c>
      <c r="K21" s="89" t="s">
        <v>6</v>
      </c>
      <c r="L21" s="89"/>
      <c r="M21" s="101">
        <f>D21+E21+F21+G21+H21</f>
        <v>42991.5</v>
      </c>
      <c r="N21" s="91"/>
      <c r="O21" s="91"/>
      <c r="P21" s="91"/>
      <c r="Q21" s="91"/>
      <c r="R21" s="88"/>
    </row>
    <row r="22" spans="1:18" ht="18" x14ac:dyDescent="0.2">
      <c r="A22" s="4">
        <v>13</v>
      </c>
      <c r="B22" s="14" t="s">
        <v>7</v>
      </c>
      <c r="C22" s="49">
        <f>D22+E22+F22+G22+H22+I22+J22</f>
        <v>76729.835000000006</v>
      </c>
      <c r="D22" s="49">
        <f t="shared" ref="D22:I23" si="11">D39+D76+D108+D175+D232+D290</f>
        <v>850</v>
      </c>
      <c r="E22" s="49">
        <f t="shared" si="11"/>
        <v>845.4</v>
      </c>
      <c r="F22" s="49">
        <f t="shared" si="11"/>
        <v>1820.6999999999998</v>
      </c>
      <c r="G22" s="49">
        <f t="shared" si="11"/>
        <v>20723.099999999999</v>
      </c>
      <c r="H22" s="49">
        <f t="shared" si="11"/>
        <v>51316.434999999998</v>
      </c>
      <c r="I22" s="49">
        <f t="shared" si="11"/>
        <v>587.1</v>
      </c>
      <c r="J22" s="71">
        <f t="shared" ref="J22" si="12">J39+J76+J108+J175+J232+J290</f>
        <v>587.1</v>
      </c>
      <c r="K22" s="89" t="s">
        <v>4</v>
      </c>
      <c r="L22" s="89"/>
      <c r="M22" s="101">
        <f>D22+E22+F22+G22+H22</f>
        <v>75555.634999999995</v>
      </c>
      <c r="N22" s="91"/>
      <c r="O22" s="91"/>
      <c r="P22" s="91"/>
      <c r="Q22" s="91"/>
      <c r="R22" s="88"/>
    </row>
    <row r="23" spans="1:18" ht="18" x14ac:dyDescent="0.2">
      <c r="A23" s="4">
        <v>14</v>
      </c>
      <c r="B23" s="14" t="s">
        <v>8</v>
      </c>
      <c r="C23" s="49">
        <f>D23+E23+F23+G23+H23+I23+J23</f>
        <v>1090434.5513400002</v>
      </c>
      <c r="D23" s="49">
        <f t="shared" si="11"/>
        <v>55423.367830000003</v>
      </c>
      <c r="E23" s="49">
        <f t="shared" si="11"/>
        <v>51371.550680000008</v>
      </c>
      <c r="F23" s="49">
        <f t="shared" si="11"/>
        <v>87608.246100000018</v>
      </c>
      <c r="G23" s="49">
        <f t="shared" si="11"/>
        <v>111796.47385000001</v>
      </c>
      <c r="H23" s="49">
        <f t="shared" si="11"/>
        <v>283781.18388000003</v>
      </c>
      <c r="I23" s="49">
        <f t="shared" si="11"/>
        <v>75350.729000000007</v>
      </c>
      <c r="J23" s="71">
        <f t="shared" ref="J23" si="13">J40+J77+J109+J176+J233+J291</f>
        <v>425103</v>
      </c>
      <c r="K23" s="89" t="s">
        <v>4</v>
      </c>
      <c r="L23" s="89"/>
      <c r="M23" s="101">
        <f>D23+E23+F23+G23+H23</f>
        <v>589980.82234000007</v>
      </c>
      <c r="N23" s="91"/>
      <c r="O23" s="91"/>
      <c r="P23" s="91"/>
      <c r="Q23" s="91"/>
      <c r="R23" s="88"/>
    </row>
    <row r="24" spans="1:18" ht="18" x14ac:dyDescent="0.2">
      <c r="A24" s="4">
        <v>15</v>
      </c>
      <c r="B24" s="14" t="s">
        <v>18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71">
        <v>0</v>
      </c>
      <c r="K24" s="89" t="s">
        <v>4</v>
      </c>
      <c r="L24" s="89"/>
      <c r="M24" s="18"/>
      <c r="N24" s="19"/>
      <c r="O24" s="19"/>
      <c r="P24" s="19"/>
      <c r="Q24" s="19"/>
      <c r="R24" s="88"/>
    </row>
    <row r="25" spans="1:18" ht="29.25" customHeight="1" x14ac:dyDescent="0.2">
      <c r="A25" s="4">
        <v>16</v>
      </c>
      <c r="B25" s="14" t="s">
        <v>11</v>
      </c>
      <c r="C25" s="5"/>
      <c r="D25" s="5"/>
      <c r="E25" s="5"/>
      <c r="F25" s="5"/>
      <c r="G25" s="5"/>
      <c r="H25" s="5"/>
      <c r="I25" s="5"/>
      <c r="J25" s="5"/>
      <c r="K25" s="89"/>
      <c r="L25" s="89"/>
      <c r="M25" s="92"/>
      <c r="N25" s="91"/>
      <c r="O25" s="91"/>
      <c r="P25" s="91"/>
      <c r="Q25" s="91"/>
      <c r="R25" s="88"/>
    </row>
    <row r="26" spans="1:18" s="54" customFormat="1" ht="30" customHeight="1" x14ac:dyDescent="0.2">
      <c r="A26" s="53">
        <v>17</v>
      </c>
      <c r="B26" s="115" t="s">
        <v>55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7"/>
      <c r="M26" s="118"/>
      <c r="N26" s="119"/>
      <c r="O26" s="119"/>
      <c r="P26" s="119"/>
      <c r="Q26" s="119"/>
      <c r="R26" s="88"/>
    </row>
    <row r="27" spans="1:18" ht="30" customHeight="1" x14ac:dyDescent="0.2">
      <c r="A27" s="4">
        <v>18</v>
      </c>
      <c r="B27" s="14" t="s">
        <v>12</v>
      </c>
      <c r="C27" s="49">
        <f>D27+E27+F27+G27+H27+I27+J27</f>
        <v>20622.889880000002</v>
      </c>
      <c r="D27" s="49">
        <f>D29+D30</f>
        <v>2888.7104200000003</v>
      </c>
      <c r="E27" s="49">
        <f t="shared" ref="E27:H27" si="14">E29+E30</f>
        <v>2050</v>
      </c>
      <c r="F27" s="49">
        <f t="shared" si="14"/>
        <v>1244.56</v>
      </c>
      <c r="G27" s="49">
        <f t="shared" si="14"/>
        <v>3939.6194599999999</v>
      </c>
      <c r="H27" s="49">
        <f t="shared" si="14"/>
        <v>3500</v>
      </c>
      <c r="I27" s="49">
        <f t="shared" ref="I27" si="15">I29+I30</f>
        <v>3500</v>
      </c>
      <c r="J27" s="66">
        <f t="shared" ref="J27" si="16">J29+J30</f>
        <v>3500</v>
      </c>
      <c r="K27" s="89" t="s">
        <v>4</v>
      </c>
      <c r="L27" s="89"/>
      <c r="M27" s="101">
        <f>D27+E27+F27+G27+H27</f>
        <v>13622.889880000001</v>
      </c>
      <c r="N27" s="91"/>
      <c r="O27" s="91"/>
      <c r="P27" s="91"/>
      <c r="Q27" s="91"/>
      <c r="R27" s="88"/>
    </row>
    <row r="28" spans="1:18" ht="18.75" customHeight="1" x14ac:dyDescent="0.2">
      <c r="A28" s="4">
        <v>19</v>
      </c>
      <c r="B28" s="14" t="s">
        <v>5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66">
        <v>0</v>
      </c>
      <c r="K28" s="89" t="s">
        <v>4</v>
      </c>
      <c r="L28" s="89"/>
      <c r="M28" s="18"/>
      <c r="N28" s="19"/>
      <c r="O28" s="19"/>
      <c r="P28" s="19"/>
      <c r="Q28" s="19"/>
      <c r="R28" s="88"/>
    </row>
    <row r="29" spans="1:18" ht="18" x14ac:dyDescent="0.2">
      <c r="A29" s="4">
        <v>20</v>
      </c>
      <c r="B29" s="14" t="s">
        <v>7</v>
      </c>
      <c r="C29" s="49">
        <f>D29+E29+F29+G29+H29+I29+J29</f>
        <v>976.5</v>
      </c>
      <c r="D29" s="49">
        <f t="shared" ref="D29:H30" si="17">D34+D39</f>
        <v>0</v>
      </c>
      <c r="E29" s="49">
        <f t="shared" si="17"/>
        <v>0</v>
      </c>
      <c r="F29" s="49">
        <f t="shared" si="17"/>
        <v>976.5</v>
      </c>
      <c r="G29" s="49">
        <f t="shared" si="17"/>
        <v>0</v>
      </c>
      <c r="H29" s="49">
        <f t="shared" si="17"/>
        <v>0</v>
      </c>
      <c r="I29" s="49">
        <f t="shared" ref="I29" si="18">I34+I39</f>
        <v>0</v>
      </c>
      <c r="J29" s="66">
        <f t="shared" ref="J29" si="19">J34+J39</f>
        <v>0</v>
      </c>
      <c r="K29" s="89" t="s">
        <v>4</v>
      </c>
      <c r="L29" s="89"/>
      <c r="M29" s="101">
        <f>D29+E29+F29+G29+H29</f>
        <v>976.5</v>
      </c>
      <c r="N29" s="91"/>
      <c r="O29" s="91"/>
      <c r="P29" s="91"/>
      <c r="Q29" s="91"/>
      <c r="R29" s="88"/>
    </row>
    <row r="30" spans="1:18" ht="18" x14ac:dyDescent="0.2">
      <c r="A30" s="4">
        <v>21</v>
      </c>
      <c r="B30" s="14" t="s">
        <v>8</v>
      </c>
      <c r="C30" s="49">
        <f>D30+E30+F30+G30+H30+I30+J30</f>
        <v>19646.389880000002</v>
      </c>
      <c r="D30" s="49">
        <f t="shared" si="17"/>
        <v>2888.7104200000003</v>
      </c>
      <c r="E30" s="49">
        <f t="shared" si="17"/>
        <v>2050</v>
      </c>
      <c r="F30" s="49">
        <f t="shared" si="17"/>
        <v>268.06</v>
      </c>
      <c r="G30" s="49">
        <f t="shared" si="17"/>
        <v>3939.6194599999999</v>
      </c>
      <c r="H30" s="49">
        <f t="shared" si="17"/>
        <v>3500</v>
      </c>
      <c r="I30" s="49">
        <f t="shared" ref="I30" si="20">I35+I40</f>
        <v>3500</v>
      </c>
      <c r="J30" s="66">
        <f t="shared" ref="J30" si="21">J35+J40</f>
        <v>3500</v>
      </c>
      <c r="K30" s="89" t="s">
        <v>4</v>
      </c>
      <c r="L30" s="89"/>
      <c r="M30" s="101">
        <f>D30+E30+F30+G30+H30</f>
        <v>12646.389880000001</v>
      </c>
      <c r="N30" s="91"/>
      <c r="O30" s="91"/>
      <c r="P30" s="91"/>
      <c r="Q30" s="91"/>
      <c r="R30" s="88"/>
    </row>
    <row r="31" spans="1:18" ht="18" x14ac:dyDescent="0.2">
      <c r="A31" s="4">
        <v>22</v>
      </c>
      <c r="B31" s="14" t="s">
        <v>18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66">
        <v>0</v>
      </c>
      <c r="K31" s="89" t="s">
        <v>4</v>
      </c>
      <c r="L31" s="89"/>
      <c r="M31" s="18"/>
      <c r="N31" s="19"/>
      <c r="O31" s="19"/>
      <c r="P31" s="19"/>
      <c r="Q31" s="19"/>
      <c r="R31" s="88"/>
    </row>
    <row r="32" spans="1:18" ht="28.5" customHeight="1" x14ac:dyDescent="0.2">
      <c r="A32" s="4">
        <v>23</v>
      </c>
      <c r="B32" s="14" t="s">
        <v>9</v>
      </c>
      <c r="C32" s="49">
        <f>D32+E32+F32+G32+H32+I32+J32</f>
        <v>16770.14446</v>
      </c>
      <c r="D32" s="49">
        <f>D34+D35</f>
        <v>2330.5250000000001</v>
      </c>
      <c r="E32" s="49">
        <f t="shared" ref="E32:H32" si="22">E34+E35</f>
        <v>0</v>
      </c>
      <c r="F32" s="49">
        <f t="shared" si="22"/>
        <v>0</v>
      </c>
      <c r="G32" s="49">
        <f t="shared" si="22"/>
        <v>3939.6194599999999</v>
      </c>
      <c r="H32" s="49">
        <f t="shared" si="22"/>
        <v>3500</v>
      </c>
      <c r="I32" s="49">
        <f t="shared" ref="I32" si="23">I34+I35</f>
        <v>3500</v>
      </c>
      <c r="J32" s="66">
        <f t="shared" ref="J32" si="24">J34+J35</f>
        <v>3500</v>
      </c>
      <c r="K32" s="89" t="s">
        <v>4</v>
      </c>
      <c r="L32" s="89"/>
      <c r="M32" s="101">
        <f>D32+E32+F32+G32+H32</f>
        <v>9770.1444599999995</v>
      </c>
      <c r="N32" s="91"/>
      <c r="O32" s="91"/>
      <c r="P32" s="91"/>
      <c r="Q32" s="91"/>
      <c r="R32" s="88"/>
    </row>
    <row r="33" spans="1:18" ht="24" customHeight="1" x14ac:dyDescent="0.2">
      <c r="A33" s="4">
        <v>24</v>
      </c>
      <c r="B33" s="14" t="s">
        <v>5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66">
        <v>0</v>
      </c>
      <c r="K33" s="89" t="s">
        <v>4</v>
      </c>
      <c r="L33" s="89"/>
      <c r="M33" s="18"/>
      <c r="N33" s="19"/>
      <c r="O33" s="19"/>
      <c r="P33" s="19"/>
      <c r="Q33" s="19"/>
      <c r="R33" s="88"/>
    </row>
    <row r="34" spans="1:18" ht="21.75" customHeight="1" x14ac:dyDescent="0.2">
      <c r="A34" s="4">
        <v>25</v>
      </c>
      <c r="B34" s="14" t="s">
        <v>7</v>
      </c>
      <c r="C34" s="49">
        <f t="shared" ref="C34:G34" si="25">C45</f>
        <v>0</v>
      </c>
      <c r="D34" s="49">
        <f t="shared" si="25"/>
        <v>0</v>
      </c>
      <c r="E34" s="49">
        <f t="shared" si="25"/>
        <v>0</v>
      </c>
      <c r="F34" s="49">
        <f t="shared" si="25"/>
        <v>0</v>
      </c>
      <c r="G34" s="49">
        <f t="shared" si="25"/>
        <v>0</v>
      </c>
      <c r="H34" s="49">
        <f t="shared" ref="H34:J35" si="26">H45</f>
        <v>0</v>
      </c>
      <c r="I34" s="49">
        <f t="shared" si="26"/>
        <v>0</v>
      </c>
      <c r="J34" s="66">
        <f t="shared" si="26"/>
        <v>0</v>
      </c>
      <c r="K34" s="89" t="s">
        <v>4</v>
      </c>
      <c r="L34" s="89"/>
      <c r="M34" s="101">
        <f>D34+E34+F34+G34+H34</f>
        <v>0</v>
      </c>
      <c r="N34" s="91"/>
      <c r="O34" s="91"/>
      <c r="P34" s="91"/>
      <c r="Q34" s="91"/>
      <c r="R34" s="88"/>
    </row>
    <row r="35" spans="1:18" s="20" customFormat="1" ht="17.25" customHeight="1" x14ac:dyDescent="0.2">
      <c r="A35" s="4">
        <v>26</v>
      </c>
      <c r="B35" s="14" t="s">
        <v>13</v>
      </c>
      <c r="C35" s="49">
        <f>D35+E35+F35+G35+H35+I35+J35</f>
        <v>16770.14446</v>
      </c>
      <c r="D35" s="49">
        <f t="shared" ref="D35:G35" si="27">D46</f>
        <v>2330.5250000000001</v>
      </c>
      <c r="E35" s="49">
        <f t="shared" si="27"/>
        <v>0</v>
      </c>
      <c r="F35" s="49">
        <f t="shared" si="27"/>
        <v>0</v>
      </c>
      <c r="G35" s="49">
        <f t="shared" si="27"/>
        <v>3939.6194599999999</v>
      </c>
      <c r="H35" s="49">
        <f t="shared" si="26"/>
        <v>3500</v>
      </c>
      <c r="I35" s="49">
        <f t="shared" si="26"/>
        <v>3500</v>
      </c>
      <c r="J35" s="66">
        <f t="shared" si="26"/>
        <v>3500</v>
      </c>
      <c r="K35" s="89" t="s">
        <v>4</v>
      </c>
      <c r="L35" s="89"/>
      <c r="M35" s="120">
        <f>D35+E35+F35+G35+H35</f>
        <v>9770.1444599999995</v>
      </c>
      <c r="N35" s="106"/>
      <c r="O35" s="106"/>
      <c r="P35" s="106"/>
      <c r="Q35" s="106"/>
      <c r="R35" s="88"/>
    </row>
    <row r="36" spans="1:18" s="17" customFormat="1" ht="17.25" customHeight="1" x14ac:dyDescent="0.2">
      <c r="A36" s="4">
        <v>27</v>
      </c>
      <c r="B36" s="14" t="s">
        <v>18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66">
        <v>0</v>
      </c>
      <c r="K36" s="89" t="s">
        <v>4</v>
      </c>
      <c r="L36" s="89"/>
      <c r="M36" s="21"/>
      <c r="N36" s="22"/>
      <c r="O36" s="22"/>
      <c r="P36" s="22"/>
      <c r="Q36" s="22"/>
      <c r="R36" s="88"/>
    </row>
    <row r="37" spans="1:18" ht="21" customHeight="1" x14ac:dyDescent="0.2">
      <c r="A37" s="4">
        <v>28</v>
      </c>
      <c r="B37" s="14" t="s">
        <v>10</v>
      </c>
      <c r="C37" s="49">
        <f>D37+E37+F37+G37+H37+I37</f>
        <v>3852.7454199999997</v>
      </c>
      <c r="D37" s="49">
        <f>D39+D40</f>
        <v>558.18542000000002</v>
      </c>
      <c r="E37" s="49">
        <f t="shared" ref="E37:H37" si="28">E39+E40</f>
        <v>2050</v>
      </c>
      <c r="F37" s="49">
        <f t="shared" si="28"/>
        <v>1244.56</v>
      </c>
      <c r="G37" s="49">
        <f t="shared" si="28"/>
        <v>0</v>
      </c>
      <c r="H37" s="49">
        <f t="shared" si="28"/>
        <v>0</v>
      </c>
      <c r="I37" s="49">
        <f t="shared" ref="I37" si="29">I39+I40</f>
        <v>0</v>
      </c>
      <c r="J37" s="66">
        <f t="shared" ref="J37" si="30">J39+J40</f>
        <v>0</v>
      </c>
      <c r="K37" s="89" t="s">
        <v>4</v>
      </c>
      <c r="L37" s="89"/>
      <c r="M37" s="101">
        <f>D37+E37+F37+G37+H37</f>
        <v>3852.7454199999997</v>
      </c>
      <c r="N37" s="91"/>
      <c r="O37" s="91"/>
      <c r="P37" s="91"/>
      <c r="Q37" s="91"/>
      <c r="R37" s="88"/>
    </row>
    <row r="38" spans="1:18" ht="21" customHeight="1" x14ac:dyDescent="0.2">
      <c r="A38" s="4">
        <v>29</v>
      </c>
      <c r="B38" s="14" t="s">
        <v>5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66">
        <v>0</v>
      </c>
      <c r="K38" s="89" t="s">
        <v>4</v>
      </c>
      <c r="L38" s="89"/>
      <c r="M38" s="18"/>
      <c r="N38" s="19"/>
      <c r="O38" s="19"/>
      <c r="P38" s="19"/>
      <c r="Q38" s="19"/>
      <c r="R38" s="88"/>
    </row>
    <row r="39" spans="1:18" ht="25.5" customHeight="1" x14ac:dyDescent="0.2">
      <c r="A39" s="4">
        <v>30</v>
      </c>
      <c r="B39" s="14" t="s">
        <v>14</v>
      </c>
      <c r="C39" s="49">
        <f>D39+E39+F39+G39+H39+I39</f>
        <v>976.5</v>
      </c>
      <c r="D39" s="49">
        <f t="shared" ref="D39:G39" si="31">D50+D55</f>
        <v>0</v>
      </c>
      <c r="E39" s="49">
        <f t="shared" si="31"/>
        <v>0</v>
      </c>
      <c r="F39" s="49">
        <f>F50+F55+F60</f>
        <v>976.5</v>
      </c>
      <c r="G39" s="49">
        <f t="shared" si="31"/>
        <v>0</v>
      </c>
      <c r="H39" s="49">
        <f t="shared" ref="H39:J40" si="32">H50+H55</f>
        <v>0</v>
      </c>
      <c r="I39" s="49">
        <f t="shared" si="32"/>
        <v>0</v>
      </c>
      <c r="J39" s="66">
        <f t="shared" si="32"/>
        <v>0</v>
      </c>
      <c r="K39" s="89" t="s">
        <v>4</v>
      </c>
      <c r="L39" s="89"/>
      <c r="M39" s="101">
        <f>D39+E39+F39+G39+H39</f>
        <v>976.5</v>
      </c>
      <c r="N39" s="91"/>
      <c r="O39" s="91"/>
      <c r="P39" s="91"/>
      <c r="Q39" s="91"/>
      <c r="R39" s="88"/>
    </row>
    <row r="40" spans="1:18" ht="22.5" customHeight="1" x14ac:dyDescent="0.2">
      <c r="A40" s="4">
        <v>31</v>
      </c>
      <c r="B40" s="14" t="s">
        <v>13</v>
      </c>
      <c r="C40" s="49">
        <f>D40+E40+F40+G40+H40+I40+J40</f>
        <v>2876.2454199999997</v>
      </c>
      <c r="D40" s="49">
        <f t="shared" ref="D40:G40" si="33">D51+D56</f>
        <v>558.18542000000002</v>
      </c>
      <c r="E40" s="49">
        <f t="shared" si="33"/>
        <v>2050</v>
      </c>
      <c r="F40" s="49">
        <f>F51+F56+F61</f>
        <v>268.06</v>
      </c>
      <c r="G40" s="49">
        <f t="shared" si="33"/>
        <v>0</v>
      </c>
      <c r="H40" s="49">
        <f t="shared" si="32"/>
        <v>0</v>
      </c>
      <c r="I40" s="49">
        <f t="shared" si="32"/>
        <v>0</v>
      </c>
      <c r="J40" s="66">
        <f t="shared" si="32"/>
        <v>0</v>
      </c>
      <c r="K40" s="89" t="s">
        <v>4</v>
      </c>
      <c r="L40" s="89"/>
      <c r="M40" s="101">
        <f>D40+E40+F40+G40+H40</f>
        <v>2876.2454199999997</v>
      </c>
      <c r="N40" s="91"/>
      <c r="O40" s="91"/>
      <c r="P40" s="91"/>
      <c r="Q40" s="91"/>
      <c r="R40" s="88"/>
    </row>
    <row r="41" spans="1:18" ht="22.5" customHeight="1" x14ac:dyDescent="0.2">
      <c r="A41" s="4">
        <v>32</v>
      </c>
      <c r="B41" s="14" t="s">
        <v>18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66">
        <v>0</v>
      </c>
      <c r="K41" s="89" t="s">
        <v>4</v>
      </c>
      <c r="L41" s="89"/>
      <c r="M41" s="18"/>
      <c r="N41" s="19"/>
      <c r="O41" s="19"/>
      <c r="P41" s="19"/>
      <c r="Q41" s="19"/>
      <c r="R41" s="88"/>
    </row>
    <row r="42" spans="1:18" ht="36.75" customHeight="1" x14ac:dyDescent="0.2">
      <c r="A42" s="4">
        <v>33</v>
      </c>
      <c r="B42" s="14" t="s">
        <v>15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92"/>
      <c r="N42" s="91"/>
      <c r="O42" s="91"/>
      <c r="P42" s="91"/>
      <c r="Q42" s="91"/>
      <c r="R42" s="88"/>
    </row>
    <row r="43" spans="1:18" ht="51.75" customHeight="1" x14ac:dyDescent="0.2">
      <c r="A43" s="4">
        <v>34</v>
      </c>
      <c r="B43" s="14" t="s">
        <v>38</v>
      </c>
      <c r="C43" s="49">
        <f>D43+E43+F43+G43+H43+I43+J43</f>
        <v>16770.14446</v>
      </c>
      <c r="D43" s="9">
        <f t="shared" ref="D43:G43" si="34">D47+D46+D45+D44</f>
        <v>2330.5250000000001</v>
      </c>
      <c r="E43" s="9">
        <f t="shared" si="34"/>
        <v>0</v>
      </c>
      <c r="F43" s="9">
        <f t="shared" si="34"/>
        <v>0</v>
      </c>
      <c r="G43" s="9">
        <f t="shared" si="34"/>
        <v>3939.6194599999999</v>
      </c>
      <c r="H43" s="9">
        <f>H47+H46+H45+H44</f>
        <v>3500</v>
      </c>
      <c r="I43" s="9">
        <f>I47+I46+I45+I44</f>
        <v>3500</v>
      </c>
      <c r="J43" s="9">
        <f>J47+J46+J45+J44</f>
        <v>3500</v>
      </c>
      <c r="K43" s="99">
        <v>3</v>
      </c>
      <c r="L43" s="100"/>
      <c r="M43" s="92"/>
      <c r="N43" s="91"/>
      <c r="O43" s="91"/>
      <c r="P43" s="91"/>
      <c r="Q43" s="91"/>
      <c r="R43" s="88"/>
    </row>
    <row r="44" spans="1:18" s="17" customFormat="1" ht="22.5" customHeight="1" x14ac:dyDescent="0.2">
      <c r="A44" s="4">
        <v>35</v>
      </c>
      <c r="B44" s="14" t="s">
        <v>5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89" t="s">
        <v>4</v>
      </c>
      <c r="L44" s="89"/>
      <c r="M44" s="23"/>
      <c r="N44" s="22"/>
      <c r="O44" s="22"/>
      <c r="P44" s="22"/>
      <c r="Q44" s="22"/>
      <c r="R44" s="88"/>
    </row>
    <row r="45" spans="1:18" s="17" customFormat="1" ht="18" x14ac:dyDescent="0.2">
      <c r="A45" s="4">
        <v>36</v>
      </c>
      <c r="B45" s="14" t="s">
        <v>7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66">
        <v>0</v>
      </c>
      <c r="K45" s="89" t="s">
        <v>4</v>
      </c>
      <c r="L45" s="89"/>
      <c r="M45" s="121"/>
      <c r="N45" s="122"/>
      <c r="O45" s="122"/>
      <c r="P45" s="122"/>
      <c r="Q45" s="122"/>
      <c r="R45" s="88"/>
    </row>
    <row r="46" spans="1:18" s="20" customFormat="1" ht="26.25" customHeight="1" x14ac:dyDescent="0.2">
      <c r="A46" s="4">
        <v>37</v>
      </c>
      <c r="B46" s="14" t="s">
        <v>13</v>
      </c>
      <c r="C46" s="49">
        <f>D46+E46+F46+G46+H46+I46+J46</f>
        <v>16770.14446</v>
      </c>
      <c r="D46" s="49">
        <v>2330.5250000000001</v>
      </c>
      <c r="E46" s="49">
        <v>0</v>
      </c>
      <c r="F46" s="49">
        <v>0</v>
      </c>
      <c r="G46" s="49">
        <v>3939.6194599999999</v>
      </c>
      <c r="H46" s="49">
        <v>3500</v>
      </c>
      <c r="I46" s="49">
        <v>3500</v>
      </c>
      <c r="J46" s="66">
        <v>3500</v>
      </c>
      <c r="K46" s="89" t="s">
        <v>4</v>
      </c>
      <c r="L46" s="89"/>
      <c r="M46" s="120">
        <f>D46+E46+F46+G46+H46</f>
        <v>9770.1444599999995</v>
      </c>
      <c r="N46" s="106"/>
      <c r="O46" s="106"/>
      <c r="P46" s="106"/>
      <c r="Q46" s="106"/>
      <c r="R46" s="88"/>
    </row>
    <row r="47" spans="1:18" s="17" customFormat="1" ht="26.25" customHeight="1" x14ac:dyDescent="0.2">
      <c r="A47" s="4">
        <v>38</v>
      </c>
      <c r="B47" s="14" t="s">
        <v>18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66">
        <v>0</v>
      </c>
      <c r="K47" s="89" t="s">
        <v>4</v>
      </c>
      <c r="L47" s="89"/>
      <c r="M47" s="21"/>
      <c r="N47" s="22"/>
      <c r="O47" s="22"/>
      <c r="P47" s="22"/>
      <c r="Q47" s="22"/>
      <c r="R47" s="88"/>
    </row>
    <row r="48" spans="1:18" ht="36" customHeight="1" x14ac:dyDescent="0.2">
      <c r="A48" s="4">
        <v>39</v>
      </c>
      <c r="B48" s="14" t="s">
        <v>39</v>
      </c>
      <c r="C48" s="49">
        <f>D48+E48+F48+G48+H48+I48</f>
        <v>578.74541999999997</v>
      </c>
      <c r="D48" s="49">
        <f t="shared" ref="D48:G48" si="35">D52+D51+D50+D49</f>
        <v>384.18542000000002</v>
      </c>
      <c r="E48" s="49">
        <f t="shared" si="35"/>
        <v>0</v>
      </c>
      <c r="F48" s="49">
        <f t="shared" si="35"/>
        <v>194.56</v>
      </c>
      <c r="G48" s="49">
        <f t="shared" si="35"/>
        <v>0</v>
      </c>
      <c r="H48" s="49">
        <f>H52+H51+H50+H49</f>
        <v>0</v>
      </c>
      <c r="I48" s="49">
        <f>I52+I51+I50+I49</f>
        <v>0</v>
      </c>
      <c r="J48" s="66">
        <f>J52+J51+J50+J49</f>
        <v>0</v>
      </c>
      <c r="K48" s="89">
        <v>4</v>
      </c>
      <c r="L48" s="89"/>
      <c r="M48" s="92"/>
      <c r="N48" s="91"/>
      <c r="O48" s="91"/>
      <c r="P48" s="91"/>
      <c r="Q48" s="91"/>
      <c r="R48" s="88"/>
    </row>
    <row r="49" spans="1:18" ht="26.25" customHeight="1" x14ac:dyDescent="0.2">
      <c r="A49" s="4">
        <v>40</v>
      </c>
      <c r="B49" s="14" t="s">
        <v>5</v>
      </c>
      <c r="C49" s="10">
        <v>0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66">
        <v>0</v>
      </c>
      <c r="K49" s="89" t="s">
        <v>4</v>
      </c>
      <c r="L49" s="89"/>
      <c r="M49" s="24"/>
      <c r="N49" s="19"/>
      <c r="O49" s="19"/>
      <c r="P49" s="19"/>
      <c r="Q49" s="19"/>
      <c r="R49" s="88"/>
    </row>
    <row r="50" spans="1:18" ht="27" customHeight="1" x14ac:dyDescent="0.2">
      <c r="A50" s="4">
        <v>41</v>
      </c>
      <c r="B50" s="14" t="s">
        <v>7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66">
        <v>0</v>
      </c>
      <c r="K50" s="89" t="s">
        <v>4</v>
      </c>
      <c r="L50" s="89"/>
      <c r="M50" s="92"/>
      <c r="N50" s="91"/>
      <c r="O50" s="91"/>
      <c r="P50" s="91"/>
      <c r="Q50" s="91"/>
      <c r="R50" s="88"/>
    </row>
    <row r="51" spans="1:18" ht="24.75" customHeight="1" x14ac:dyDescent="0.2">
      <c r="A51" s="4">
        <v>42</v>
      </c>
      <c r="B51" s="14" t="s">
        <v>13</v>
      </c>
      <c r="C51" s="49">
        <f>D51+E51+F51+G51+H51+I51</f>
        <v>578.74541999999997</v>
      </c>
      <c r="D51" s="49">
        <v>384.18542000000002</v>
      </c>
      <c r="E51" s="49">
        <v>0</v>
      </c>
      <c r="F51" s="49">
        <v>194.56</v>
      </c>
      <c r="G51" s="49">
        <v>0</v>
      </c>
      <c r="H51" s="49">
        <v>0</v>
      </c>
      <c r="I51" s="49">
        <v>0</v>
      </c>
      <c r="J51" s="66">
        <v>0</v>
      </c>
      <c r="K51" s="89" t="s">
        <v>4</v>
      </c>
      <c r="L51" s="89"/>
      <c r="M51" s="93">
        <f>D51+E51+F51+G51+H51</f>
        <v>578.74541999999997</v>
      </c>
      <c r="N51" s="91"/>
      <c r="O51" s="91"/>
      <c r="P51" s="91"/>
      <c r="Q51" s="91"/>
      <c r="R51" s="88"/>
    </row>
    <row r="52" spans="1:18" ht="24.75" customHeight="1" x14ac:dyDescent="0.2">
      <c r="A52" s="4">
        <v>43</v>
      </c>
      <c r="B52" s="14" t="s">
        <v>18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66">
        <v>0</v>
      </c>
      <c r="K52" s="89" t="s">
        <v>4</v>
      </c>
      <c r="L52" s="89"/>
      <c r="M52" s="25"/>
      <c r="N52" s="19"/>
      <c r="O52" s="19"/>
      <c r="P52" s="19"/>
      <c r="Q52" s="19"/>
      <c r="R52" s="88"/>
    </row>
    <row r="53" spans="1:18" ht="29.25" customHeight="1" x14ac:dyDescent="0.2">
      <c r="A53" s="4">
        <v>44</v>
      </c>
      <c r="B53" s="14" t="s">
        <v>40</v>
      </c>
      <c r="C53" s="49">
        <f>D53+E53+F53+G53+H53+I53</f>
        <v>2224</v>
      </c>
      <c r="D53" s="49">
        <f t="shared" ref="D53:G53" si="36">D62+D56+D55+D54</f>
        <v>174</v>
      </c>
      <c r="E53" s="49">
        <f t="shared" si="36"/>
        <v>2050</v>
      </c>
      <c r="F53" s="49">
        <f t="shared" si="36"/>
        <v>0</v>
      </c>
      <c r="G53" s="49">
        <f t="shared" si="36"/>
        <v>0</v>
      </c>
      <c r="H53" s="49">
        <f>H62+H56+H55+H54</f>
        <v>0</v>
      </c>
      <c r="I53" s="49">
        <f>I62+I56+I55+I54</f>
        <v>0</v>
      </c>
      <c r="J53" s="66">
        <f>J62+J56+J55+J54</f>
        <v>0</v>
      </c>
      <c r="K53" s="89">
        <v>5</v>
      </c>
      <c r="L53" s="89"/>
      <c r="M53" s="92"/>
      <c r="N53" s="91"/>
      <c r="O53" s="91"/>
      <c r="P53" s="91"/>
      <c r="Q53" s="91"/>
      <c r="R53" s="88"/>
    </row>
    <row r="54" spans="1:18" ht="29.25" customHeight="1" x14ac:dyDescent="0.2">
      <c r="A54" s="4">
        <v>45</v>
      </c>
      <c r="B54" s="14" t="s">
        <v>5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66">
        <v>0</v>
      </c>
      <c r="K54" s="89" t="s">
        <v>4</v>
      </c>
      <c r="L54" s="89"/>
      <c r="M54" s="24"/>
      <c r="N54" s="19"/>
      <c r="O54" s="19"/>
      <c r="P54" s="19"/>
      <c r="Q54" s="19"/>
      <c r="R54" s="88"/>
    </row>
    <row r="55" spans="1:18" ht="18" x14ac:dyDescent="0.2">
      <c r="A55" s="4">
        <v>46</v>
      </c>
      <c r="B55" s="14" t="s">
        <v>7</v>
      </c>
      <c r="C55" s="49">
        <f>D55+E55+F55+G55+H55</f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66">
        <v>0</v>
      </c>
      <c r="K55" s="89" t="s">
        <v>4</v>
      </c>
      <c r="L55" s="89"/>
      <c r="M55" s="92"/>
      <c r="N55" s="91"/>
      <c r="O55" s="91"/>
      <c r="P55" s="91"/>
      <c r="Q55" s="91"/>
      <c r="R55" s="88"/>
    </row>
    <row r="56" spans="1:18" ht="18" x14ac:dyDescent="0.2">
      <c r="A56" s="4">
        <v>47</v>
      </c>
      <c r="B56" s="14" t="s">
        <v>13</v>
      </c>
      <c r="C56" s="49">
        <f>D56+E56+F56+G56+H56+I56+J56</f>
        <v>2224</v>
      </c>
      <c r="D56" s="49">
        <v>174</v>
      </c>
      <c r="E56" s="49">
        <v>2050</v>
      </c>
      <c r="F56" s="49">
        <v>0</v>
      </c>
      <c r="G56" s="49">
        <v>0</v>
      </c>
      <c r="H56" s="49">
        <v>0</v>
      </c>
      <c r="I56" s="49">
        <v>0</v>
      </c>
      <c r="J56" s="66">
        <v>0</v>
      </c>
      <c r="K56" s="89" t="s">
        <v>4</v>
      </c>
      <c r="L56" s="89"/>
      <c r="M56" s="92"/>
      <c r="N56" s="91"/>
      <c r="O56" s="91"/>
      <c r="P56" s="91"/>
      <c r="Q56" s="91"/>
      <c r="R56" s="88"/>
    </row>
    <row r="57" spans="1:18" ht="18" x14ac:dyDescent="0.2">
      <c r="A57" s="4">
        <v>48</v>
      </c>
      <c r="B57" s="38" t="s">
        <v>18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66">
        <v>0</v>
      </c>
      <c r="K57" s="89" t="s">
        <v>4</v>
      </c>
      <c r="L57" s="89"/>
      <c r="M57" s="36"/>
      <c r="N57" s="37"/>
      <c r="O57" s="37"/>
      <c r="P57" s="37"/>
      <c r="Q57" s="37"/>
      <c r="R57" s="88"/>
    </row>
    <row r="58" spans="1:18" ht="47.25" customHeight="1" x14ac:dyDescent="0.2">
      <c r="A58" s="4">
        <v>49</v>
      </c>
      <c r="B58" s="40" t="s">
        <v>42</v>
      </c>
      <c r="C58" s="49">
        <f t="shared" ref="C58:E58" si="37">C62+C61+C60+C59</f>
        <v>1050</v>
      </c>
      <c r="D58" s="49">
        <f t="shared" si="37"/>
        <v>0</v>
      </c>
      <c r="E58" s="49">
        <f t="shared" si="37"/>
        <v>0</v>
      </c>
      <c r="F58" s="49">
        <f>F62+F61+F60+F59</f>
        <v>1050</v>
      </c>
      <c r="G58" s="49">
        <f t="shared" ref="G58:I58" si="38">G62+G61+G60+G59</f>
        <v>0</v>
      </c>
      <c r="H58" s="49">
        <f t="shared" si="38"/>
        <v>0</v>
      </c>
      <c r="I58" s="49">
        <f t="shared" si="38"/>
        <v>0</v>
      </c>
      <c r="J58" s="66">
        <f t="shared" ref="J58" si="39">J62+J61+J60+J59</f>
        <v>0</v>
      </c>
      <c r="K58" s="89">
        <v>4</v>
      </c>
      <c r="L58" s="89"/>
      <c r="M58" s="92"/>
      <c r="N58" s="91"/>
      <c r="O58" s="91"/>
      <c r="P58" s="91"/>
      <c r="Q58" s="91"/>
      <c r="R58" s="88"/>
    </row>
    <row r="59" spans="1:18" ht="29.25" customHeight="1" x14ac:dyDescent="0.2">
      <c r="A59" s="4">
        <v>50</v>
      </c>
      <c r="B59" s="38" t="s">
        <v>5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66">
        <v>0</v>
      </c>
      <c r="K59" s="89" t="s">
        <v>4</v>
      </c>
      <c r="L59" s="89"/>
      <c r="M59" s="36"/>
      <c r="N59" s="37"/>
      <c r="O59" s="37"/>
      <c r="P59" s="37"/>
      <c r="Q59" s="37"/>
      <c r="R59" s="88"/>
    </row>
    <row r="60" spans="1:18" ht="18" x14ac:dyDescent="0.2">
      <c r="A60" s="4">
        <v>51</v>
      </c>
      <c r="B60" s="38" t="s">
        <v>7</v>
      </c>
      <c r="C60" s="39">
        <f>D60+E60+F60+G60+H60+I60+J60</f>
        <v>976.5</v>
      </c>
      <c r="D60" s="39">
        <v>0</v>
      </c>
      <c r="E60" s="39">
        <v>0</v>
      </c>
      <c r="F60" s="39">
        <v>976.5</v>
      </c>
      <c r="G60" s="39">
        <v>0</v>
      </c>
      <c r="H60" s="39">
        <v>0</v>
      </c>
      <c r="I60" s="39">
        <v>0</v>
      </c>
      <c r="J60" s="66">
        <v>0</v>
      </c>
      <c r="K60" s="89" t="s">
        <v>4</v>
      </c>
      <c r="L60" s="89"/>
      <c r="M60" s="92"/>
      <c r="N60" s="91"/>
      <c r="O60" s="91"/>
      <c r="P60" s="91"/>
      <c r="Q60" s="91"/>
      <c r="R60" s="88"/>
    </row>
    <row r="61" spans="1:18" ht="18" x14ac:dyDescent="0.2">
      <c r="A61" s="4">
        <v>52</v>
      </c>
      <c r="B61" s="38" t="s">
        <v>13</v>
      </c>
      <c r="C61" s="39">
        <f>D61+E61+F61+G61+H61+I61+J61</f>
        <v>73.5</v>
      </c>
      <c r="D61" s="39">
        <v>0</v>
      </c>
      <c r="E61" s="39">
        <v>0</v>
      </c>
      <c r="F61" s="39">
        <v>73.5</v>
      </c>
      <c r="G61" s="39">
        <v>0</v>
      </c>
      <c r="H61" s="39">
        <v>0</v>
      </c>
      <c r="I61" s="39">
        <v>0</v>
      </c>
      <c r="J61" s="66">
        <v>0</v>
      </c>
      <c r="K61" s="89" t="s">
        <v>4</v>
      </c>
      <c r="L61" s="89"/>
      <c r="M61" s="92"/>
      <c r="N61" s="91"/>
      <c r="O61" s="91"/>
      <c r="P61" s="91"/>
      <c r="Q61" s="91"/>
      <c r="R61" s="88"/>
    </row>
    <row r="62" spans="1:18" ht="18" x14ac:dyDescent="0.2">
      <c r="A62" s="4">
        <v>53</v>
      </c>
      <c r="B62" s="38" t="s">
        <v>18</v>
      </c>
      <c r="C62" s="39">
        <v>0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66">
        <v>0</v>
      </c>
      <c r="K62" s="89" t="s">
        <v>4</v>
      </c>
      <c r="L62" s="89"/>
      <c r="M62" s="36"/>
      <c r="N62" s="37"/>
      <c r="O62" s="37"/>
      <c r="P62" s="37"/>
      <c r="Q62" s="37"/>
      <c r="R62" s="88"/>
    </row>
    <row r="63" spans="1:18" s="54" customFormat="1" ht="38.25" customHeight="1" x14ac:dyDescent="0.2">
      <c r="A63" s="53">
        <v>54</v>
      </c>
      <c r="B63" s="115" t="s">
        <v>56</v>
      </c>
      <c r="C63" s="116"/>
      <c r="D63" s="116"/>
      <c r="E63" s="116"/>
      <c r="F63" s="116"/>
      <c r="G63" s="116"/>
      <c r="H63" s="116"/>
      <c r="I63" s="116"/>
      <c r="J63" s="116"/>
      <c r="K63" s="116"/>
      <c r="L63" s="117"/>
      <c r="M63" s="123"/>
      <c r="N63" s="119"/>
      <c r="O63" s="119"/>
      <c r="P63" s="119"/>
      <c r="Q63" s="119"/>
      <c r="R63" s="88"/>
    </row>
    <row r="64" spans="1:18" ht="36" customHeight="1" x14ac:dyDescent="0.2">
      <c r="A64" s="4">
        <v>55</v>
      </c>
      <c r="B64" s="14" t="s">
        <v>16</v>
      </c>
      <c r="C64" s="49">
        <f>D64+E64+F64+G64+H64+I64+J64</f>
        <v>78142.644990000001</v>
      </c>
      <c r="D64" s="49">
        <f>D66+D67</f>
        <v>3639.8321500000002</v>
      </c>
      <c r="E64" s="49">
        <f>E66+E67</f>
        <v>2886.37709</v>
      </c>
      <c r="F64" s="49">
        <f>F66+F67</f>
        <v>3844.6976299999997</v>
      </c>
      <c r="G64" s="49">
        <f>G66+G67</f>
        <v>4550</v>
      </c>
      <c r="H64" s="49">
        <f>H65+H66+H67+H68</f>
        <v>3758.73812</v>
      </c>
      <c r="I64" s="77">
        <f>I65+I66+I67+I68</f>
        <v>55463</v>
      </c>
      <c r="J64" s="66">
        <f>J65+J66+J67+J68</f>
        <v>4000</v>
      </c>
      <c r="K64" s="89" t="s">
        <v>4</v>
      </c>
      <c r="L64" s="89"/>
      <c r="M64" s="101">
        <f>D64+E64+F64+G64+H64</f>
        <v>18679.644990000001</v>
      </c>
      <c r="N64" s="91"/>
      <c r="O64" s="91"/>
      <c r="P64" s="91"/>
      <c r="Q64" s="91"/>
      <c r="R64" s="88"/>
    </row>
    <row r="65" spans="1:18" ht="23.25" customHeight="1" x14ac:dyDescent="0.2">
      <c r="A65" s="4">
        <v>56</v>
      </c>
      <c r="B65" s="14" t="s">
        <v>17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66">
        <v>0</v>
      </c>
      <c r="K65" s="89" t="s">
        <v>4</v>
      </c>
      <c r="L65" s="89"/>
      <c r="M65" s="92"/>
      <c r="N65" s="91"/>
      <c r="O65" s="91"/>
      <c r="P65" s="91"/>
      <c r="Q65" s="91"/>
      <c r="R65" s="88"/>
    </row>
    <row r="66" spans="1:18" ht="22.5" customHeight="1" x14ac:dyDescent="0.2">
      <c r="A66" s="4">
        <v>57</v>
      </c>
      <c r="B66" s="14" t="s">
        <v>7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66">
        <v>0</v>
      </c>
      <c r="K66" s="89" t="s">
        <v>4</v>
      </c>
      <c r="L66" s="89"/>
      <c r="M66" s="92"/>
      <c r="N66" s="91"/>
      <c r="O66" s="91"/>
      <c r="P66" s="91"/>
      <c r="Q66" s="91"/>
      <c r="R66" s="88"/>
    </row>
    <row r="67" spans="1:18" ht="20.25" customHeight="1" x14ac:dyDescent="0.2">
      <c r="A67" s="4">
        <v>58</v>
      </c>
      <c r="B67" s="14" t="s">
        <v>8</v>
      </c>
      <c r="C67" s="49">
        <f>D67+E67+F67+G67+H67+I67+J67</f>
        <v>78142.644990000001</v>
      </c>
      <c r="D67" s="49">
        <f t="shared" ref="D67:F67" si="40">D74</f>
        <v>3639.8321500000002</v>
      </c>
      <c r="E67" s="49">
        <f t="shared" si="40"/>
        <v>2886.37709</v>
      </c>
      <c r="F67" s="49">
        <f t="shared" si="40"/>
        <v>3844.6976299999997</v>
      </c>
      <c r="G67" s="49">
        <f>G77+G72</f>
        <v>4550</v>
      </c>
      <c r="H67" s="66">
        <f>H77+H72</f>
        <v>3758.73812</v>
      </c>
      <c r="I67" s="77">
        <f>I77+I72</f>
        <v>55463</v>
      </c>
      <c r="J67" s="66">
        <f t="shared" ref="J67" si="41">J74</f>
        <v>4000</v>
      </c>
      <c r="K67" s="89" t="s">
        <v>4</v>
      </c>
      <c r="L67" s="89"/>
      <c r="M67" s="96">
        <f>D67+E67+F67+G67+H67</f>
        <v>18679.644990000001</v>
      </c>
      <c r="N67" s="91"/>
      <c r="O67" s="91"/>
      <c r="P67" s="91"/>
      <c r="Q67" s="91"/>
      <c r="R67" s="88"/>
    </row>
    <row r="68" spans="1:18" ht="18" customHeight="1" x14ac:dyDescent="0.2">
      <c r="A68" s="4">
        <v>59</v>
      </c>
      <c r="B68" s="14" t="s">
        <v>18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66">
        <v>0</v>
      </c>
      <c r="K68" s="89" t="s">
        <v>4</v>
      </c>
      <c r="L68" s="89"/>
      <c r="M68" s="92"/>
      <c r="N68" s="91"/>
      <c r="O68" s="91"/>
      <c r="P68" s="91"/>
      <c r="Q68" s="91"/>
      <c r="R68" s="88"/>
    </row>
    <row r="69" spans="1:18" ht="20.25" customHeight="1" x14ac:dyDescent="0.2">
      <c r="A69" s="4">
        <v>60</v>
      </c>
      <c r="B69" s="14" t="s">
        <v>9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66">
        <v>0</v>
      </c>
      <c r="K69" s="89" t="s">
        <v>4</v>
      </c>
      <c r="L69" s="89"/>
      <c r="M69" s="92"/>
      <c r="N69" s="91"/>
      <c r="O69" s="91"/>
      <c r="P69" s="91"/>
      <c r="Q69" s="91"/>
      <c r="R69" s="88"/>
    </row>
    <row r="70" spans="1:18" ht="23.25" customHeight="1" x14ac:dyDescent="0.2">
      <c r="A70" s="4">
        <v>61</v>
      </c>
      <c r="B70" s="14" t="s">
        <v>17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66">
        <v>0</v>
      </c>
      <c r="K70" s="89" t="s">
        <v>4</v>
      </c>
      <c r="L70" s="89"/>
      <c r="M70" s="92"/>
      <c r="N70" s="91"/>
      <c r="O70" s="91"/>
      <c r="P70" s="91"/>
      <c r="Q70" s="91"/>
      <c r="R70" s="88"/>
    </row>
    <row r="71" spans="1:18" ht="21" customHeight="1" x14ac:dyDescent="0.2">
      <c r="A71" s="4">
        <v>62</v>
      </c>
      <c r="B71" s="14" t="s">
        <v>7</v>
      </c>
      <c r="C71" s="49">
        <v>0</v>
      </c>
      <c r="D71" s="49">
        <v>0</v>
      </c>
      <c r="E71" s="49">
        <v>0</v>
      </c>
      <c r="F71" s="49">
        <v>0</v>
      </c>
      <c r="G71" s="49">
        <v>0</v>
      </c>
      <c r="H71" s="49">
        <v>0</v>
      </c>
      <c r="I71" s="49">
        <v>0</v>
      </c>
      <c r="J71" s="66">
        <v>0</v>
      </c>
      <c r="K71" s="89" t="s">
        <v>4</v>
      </c>
      <c r="L71" s="89"/>
      <c r="M71" s="92"/>
      <c r="N71" s="91"/>
      <c r="O71" s="91"/>
      <c r="P71" s="91"/>
      <c r="Q71" s="91"/>
      <c r="R71" s="88"/>
    </row>
    <row r="72" spans="1:18" ht="16.5" customHeight="1" x14ac:dyDescent="0.2">
      <c r="A72" s="4">
        <v>63</v>
      </c>
      <c r="B72" s="14" t="s">
        <v>13</v>
      </c>
      <c r="C72" s="49">
        <f>D72+E72+F72+G72+H72+I72+J72</f>
        <v>53171.738120000002</v>
      </c>
      <c r="D72" s="49">
        <v>0</v>
      </c>
      <c r="E72" s="49">
        <v>0</v>
      </c>
      <c r="F72" s="49">
        <v>0</v>
      </c>
      <c r="G72" s="49">
        <f>G93</f>
        <v>1000</v>
      </c>
      <c r="H72" s="49">
        <f>H93</f>
        <v>208.73812000000001</v>
      </c>
      <c r="I72" s="77">
        <f>I93</f>
        <v>51963</v>
      </c>
      <c r="J72" s="66">
        <v>0</v>
      </c>
      <c r="K72" s="89" t="s">
        <v>4</v>
      </c>
      <c r="L72" s="89"/>
      <c r="M72" s="92"/>
      <c r="N72" s="91"/>
      <c r="O72" s="91"/>
      <c r="P72" s="91"/>
      <c r="Q72" s="91"/>
      <c r="R72" s="88"/>
    </row>
    <row r="73" spans="1:18" ht="21.75" customHeight="1" x14ac:dyDescent="0.2">
      <c r="A73" s="4">
        <v>64</v>
      </c>
      <c r="B73" s="14" t="s">
        <v>18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66">
        <v>0</v>
      </c>
      <c r="K73" s="89" t="s">
        <v>4</v>
      </c>
      <c r="L73" s="89"/>
      <c r="M73" s="92"/>
      <c r="N73" s="91"/>
      <c r="O73" s="91"/>
      <c r="P73" s="91"/>
      <c r="Q73" s="91"/>
      <c r="R73" s="88"/>
    </row>
    <row r="74" spans="1:18" ht="25.5" customHeight="1" x14ac:dyDescent="0.2">
      <c r="A74" s="4">
        <v>65</v>
      </c>
      <c r="B74" s="14" t="s">
        <v>10</v>
      </c>
      <c r="C74" s="49">
        <f>D74+E74+F74+G74+H74+I74+J74</f>
        <v>24970.906869999999</v>
      </c>
      <c r="D74" s="49">
        <f t="shared" ref="D74:H74" si="42">D77</f>
        <v>3639.8321500000002</v>
      </c>
      <c r="E74" s="49">
        <f t="shared" si="42"/>
        <v>2886.37709</v>
      </c>
      <c r="F74" s="49">
        <f t="shared" si="42"/>
        <v>3844.6976299999997</v>
      </c>
      <c r="G74" s="49">
        <f t="shared" si="42"/>
        <v>3550</v>
      </c>
      <c r="H74" s="49">
        <f t="shared" si="42"/>
        <v>3550</v>
      </c>
      <c r="I74" s="49">
        <f t="shared" ref="I74:J74" si="43">I77</f>
        <v>3500</v>
      </c>
      <c r="J74" s="66">
        <f t="shared" si="43"/>
        <v>4000</v>
      </c>
      <c r="K74" s="89" t="s">
        <v>4</v>
      </c>
      <c r="L74" s="89"/>
      <c r="M74" s="92"/>
      <c r="N74" s="91"/>
      <c r="O74" s="91"/>
      <c r="P74" s="91"/>
      <c r="Q74" s="91"/>
      <c r="R74" s="88"/>
    </row>
    <row r="75" spans="1:18" ht="21" customHeight="1" x14ac:dyDescent="0.2">
      <c r="A75" s="4">
        <v>66</v>
      </c>
      <c r="B75" s="14" t="s">
        <v>17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66">
        <v>0</v>
      </c>
      <c r="K75" s="89" t="s">
        <v>4</v>
      </c>
      <c r="L75" s="89"/>
      <c r="M75" s="92"/>
      <c r="N75" s="91"/>
      <c r="O75" s="91"/>
      <c r="P75" s="91"/>
      <c r="Q75" s="91"/>
      <c r="R75" s="88"/>
    </row>
    <row r="76" spans="1:18" ht="23.25" customHeight="1" x14ac:dyDescent="0.2">
      <c r="A76" s="4">
        <v>67</v>
      </c>
      <c r="B76" s="14" t="s">
        <v>7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66">
        <v>0</v>
      </c>
      <c r="K76" s="89" t="s">
        <v>4</v>
      </c>
      <c r="L76" s="89"/>
      <c r="M76" s="92"/>
      <c r="N76" s="91"/>
      <c r="O76" s="91"/>
      <c r="P76" s="91"/>
      <c r="Q76" s="91"/>
      <c r="R76" s="88"/>
    </row>
    <row r="77" spans="1:18" ht="21.75" customHeight="1" x14ac:dyDescent="0.2">
      <c r="A77" s="4">
        <v>68</v>
      </c>
      <c r="B77" s="14" t="s">
        <v>13</v>
      </c>
      <c r="C77" s="49">
        <f>D77+E77+F77+G77+H77+I77+J77</f>
        <v>24970.906869999999</v>
      </c>
      <c r="D77" s="49">
        <f t="shared" ref="D77:E77" si="44">D83</f>
        <v>3639.8321500000002</v>
      </c>
      <c r="E77" s="49">
        <f t="shared" si="44"/>
        <v>2886.37709</v>
      </c>
      <c r="F77" s="49">
        <f>F83+F88</f>
        <v>3844.6976299999997</v>
      </c>
      <c r="G77" s="49">
        <f>G83+G88</f>
        <v>3550</v>
      </c>
      <c r="H77" s="49">
        <f>H83+H88</f>
        <v>3550</v>
      </c>
      <c r="I77" s="49">
        <f>I83+I88</f>
        <v>3500</v>
      </c>
      <c r="J77" s="66">
        <f>J83+J88</f>
        <v>4000</v>
      </c>
      <c r="K77" s="89" t="s">
        <v>4</v>
      </c>
      <c r="L77" s="89"/>
      <c r="M77" s="92"/>
      <c r="N77" s="91"/>
      <c r="O77" s="91"/>
      <c r="P77" s="91"/>
      <c r="Q77" s="91"/>
      <c r="R77" s="88"/>
    </row>
    <row r="78" spans="1:18" ht="21.75" customHeight="1" x14ac:dyDescent="0.2">
      <c r="A78" s="4">
        <v>69</v>
      </c>
      <c r="B78" s="14" t="s">
        <v>18</v>
      </c>
      <c r="C78" s="49">
        <v>0</v>
      </c>
      <c r="D78" s="49">
        <v>0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66">
        <v>0</v>
      </c>
      <c r="K78" s="89" t="s">
        <v>4</v>
      </c>
      <c r="L78" s="89"/>
      <c r="M78" s="24"/>
      <c r="N78" s="19"/>
      <c r="O78" s="19"/>
      <c r="P78" s="19"/>
      <c r="Q78" s="19"/>
      <c r="R78" s="88"/>
    </row>
    <row r="79" spans="1:18" ht="21.75" customHeight="1" x14ac:dyDescent="0.2">
      <c r="A79" s="4">
        <v>70</v>
      </c>
      <c r="B79" s="6" t="s">
        <v>19</v>
      </c>
      <c r="C79" s="11"/>
      <c r="D79" s="11"/>
      <c r="E79" s="11"/>
      <c r="F79" s="11"/>
      <c r="G79" s="11"/>
      <c r="H79" s="49"/>
      <c r="I79" s="49"/>
      <c r="J79" s="66"/>
      <c r="K79" s="89"/>
      <c r="L79" s="89"/>
      <c r="M79" s="92"/>
      <c r="N79" s="91"/>
      <c r="O79" s="91"/>
      <c r="P79" s="91"/>
      <c r="Q79" s="91"/>
      <c r="R79" s="88"/>
    </row>
    <row r="80" spans="1:18" ht="50.25" customHeight="1" x14ac:dyDescent="0.2">
      <c r="A80" s="4">
        <v>71</v>
      </c>
      <c r="B80" s="14" t="s">
        <v>43</v>
      </c>
      <c r="C80" s="49">
        <f t="shared" ref="C80:G80" si="45">C94+C83+C82+C81</f>
        <v>7310.1569900000004</v>
      </c>
      <c r="D80" s="49">
        <f t="shared" si="45"/>
        <v>3639.8321500000002</v>
      </c>
      <c r="E80" s="49">
        <f t="shared" si="45"/>
        <v>2886.37709</v>
      </c>
      <c r="F80" s="49">
        <f t="shared" si="45"/>
        <v>783.94775000000004</v>
      </c>
      <c r="G80" s="49">
        <f t="shared" si="45"/>
        <v>0</v>
      </c>
      <c r="H80" s="49">
        <f>H94+H83+H82+H81</f>
        <v>0</v>
      </c>
      <c r="I80" s="49">
        <f>I94+I83+I82+I81</f>
        <v>0</v>
      </c>
      <c r="J80" s="66">
        <f>J94+J83+J82+J81</f>
        <v>0</v>
      </c>
      <c r="K80" s="99">
        <v>9</v>
      </c>
      <c r="L80" s="100"/>
      <c r="M80" s="92"/>
      <c r="N80" s="91"/>
      <c r="O80" s="91"/>
      <c r="P80" s="91"/>
      <c r="Q80" s="91"/>
      <c r="R80" s="88"/>
    </row>
    <row r="81" spans="1:18" ht="23.25" customHeight="1" x14ac:dyDescent="0.2">
      <c r="A81" s="4">
        <v>72</v>
      </c>
      <c r="B81" s="14" t="s">
        <v>17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35">
        <v>0</v>
      </c>
      <c r="J81" s="66">
        <v>0</v>
      </c>
      <c r="K81" s="89" t="s">
        <v>4</v>
      </c>
      <c r="L81" s="89"/>
      <c r="M81" s="92"/>
      <c r="N81" s="91"/>
      <c r="O81" s="91"/>
      <c r="P81" s="91"/>
      <c r="Q81" s="91"/>
      <c r="R81" s="88"/>
    </row>
    <row r="82" spans="1:18" ht="19.5" customHeight="1" x14ac:dyDescent="0.2">
      <c r="A82" s="4">
        <v>73</v>
      </c>
      <c r="B82" s="14" t="s">
        <v>7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35">
        <v>0</v>
      </c>
      <c r="J82" s="66">
        <v>0</v>
      </c>
      <c r="K82" s="89" t="s">
        <v>4</v>
      </c>
      <c r="L82" s="89"/>
      <c r="M82" s="92"/>
      <c r="N82" s="91"/>
      <c r="O82" s="91"/>
      <c r="P82" s="91"/>
      <c r="Q82" s="91"/>
      <c r="R82" s="88"/>
    </row>
    <row r="83" spans="1:18" ht="26.25" customHeight="1" x14ac:dyDescent="0.2">
      <c r="A83" s="4">
        <v>74</v>
      </c>
      <c r="B83" s="14" t="s">
        <v>13</v>
      </c>
      <c r="C83" s="15">
        <f>D83+E83+F83+G83+H83+I83+J83</f>
        <v>7310.1569900000004</v>
      </c>
      <c r="D83" s="15">
        <v>3639.8321500000002</v>
      </c>
      <c r="E83" s="15">
        <v>2886.37709</v>
      </c>
      <c r="F83" s="15">
        <v>783.94775000000004</v>
      </c>
      <c r="G83" s="15">
        <v>0</v>
      </c>
      <c r="H83" s="15">
        <v>0</v>
      </c>
      <c r="I83" s="35">
        <v>0</v>
      </c>
      <c r="J83" s="66">
        <v>0</v>
      </c>
      <c r="K83" s="89" t="s">
        <v>4</v>
      </c>
      <c r="L83" s="89"/>
      <c r="M83" s="96">
        <f>D83+E83+F83+G83+H83</f>
        <v>7310.1569900000004</v>
      </c>
      <c r="N83" s="91"/>
      <c r="O83" s="91"/>
      <c r="P83" s="91"/>
      <c r="Q83" s="91"/>
      <c r="R83" s="88"/>
    </row>
    <row r="84" spans="1:18" ht="26.25" customHeight="1" x14ac:dyDescent="0.2">
      <c r="A84" s="4">
        <v>75</v>
      </c>
      <c r="B84" s="14" t="s">
        <v>18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35">
        <v>0</v>
      </c>
      <c r="J84" s="66">
        <v>0</v>
      </c>
      <c r="K84" s="89" t="s">
        <v>4</v>
      </c>
      <c r="L84" s="89"/>
      <c r="M84" s="26"/>
      <c r="N84" s="19"/>
      <c r="O84" s="19"/>
      <c r="P84" s="19"/>
      <c r="Q84" s="19"/>
      <c r="R84" s="88"/>
    </row>
    <row r="85" spans="1:18" ht="50.25" customHeight="1" x14ac:dyDescent="0.2">
      <c r="A85" s="4">
        <v>76</v>
      </c>
      <c r="B85" s="14" t="s">
        <v>44</v>
      </c>
      <c r="C85" s="49">
        <f>D85+E85+F85+G85+H85+I85+J85</f>
        <v>17660.749879999999</v>
      </c>
      <c r="D85" s="49">
        <f t="shared" ref="D85:G85" si="46">D86+D87+D88+D94</f>
        <v>0</v>
      </c>
      <c r="E85" s="49">
        <f t="shared" si="46"/>
        <v>0</v>
      </c>
      <c r="F85" s="49">
        <f t="shared" si="46"/>
        <v>3060.7498799999998</v>
      </c>
      <c r="G85" s="49">
        <f t="shared" si="46"/>
        <v>3550</v>
      </c>
      <c r="H85" s="49">
        <f>H86+H87+H88+H94</f>
        <v>3550</v>
      </c>
      <c r="I85" s="49">
        <f>I86+I87+I88+I94</f>
        <v>3500</v>
      </c>
      <c r="J85" s="66">
        <f>J86+J87+J88+J94</f>
        <v>4000</v>
      </c>
      <c r="K85" s="99">
        <v>9</v>
      </c>
      <c r="L85" s="100"/>
      <c r="M85" s="92"/>
      <c r="N85" s="91"/>
      <c r="O85" s="91"/>
      <c r="P85" s="91"/>
      <c r="Q85" s="91"/>
      <c r="R85" s="88"/>
    </row>
    <row r="86" spans="1:18" ht="23.25" customHeight="1" x14ac:dyDescent="0.2">
      <c r="A86" s="4">
        <v>77</v>
      </c>
      <c r="B86" s="14" t="s">
        <v>17</v>
      </c>
      <c r="C86" s="49">
        <v>0</v>
      </c>
      <c r="D86" s="49">
        <v>0</v>
      </c>
      <c r="E86" s="49">
        <v>0</v>
      </c>
      <c r="F86" s="49">
        <v>0</v>
      </c>
      <c r="G86" s="49">
        <v>0</v>
      </c>
      <c r="H86" s="49">
        <v>0</v>
      </c>
      <c r="I86" s="49">
        <v>0</v>
      </c>
      <c r="J86" s="66">
        <v>0</v>
      </c>
      <c r="K86" s="89" t="s">
        <v>4</v>
      </c>
      <c r="L86" s="89"/>
      <c r="M86" s="92"/>
      <c r="N86" s="91"/>
      <c r="O86" s="91"/>
      <c r="P86" s="91"/>
      <c r="Q86" s="91"/>
      <c r="R86" s="88"/>
    </row>
    <row r="87" spans="1:18" ht="19.5" customHeight="1" x14ac:dyDescent="0.2">
      <c r="A87" s="4">
        <v>78</v>
      </c>
      <c r="B87" s="14" t="s">
        <v>7</v>
      </c>
      <c r="C87" s="49"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66">
        <v>0</v>
      </c>
      <c r="K87" s="89" t="s">
        <v>4</v>
      </c>
      <c r="L87" s="89"/>
      <c r="M87" s="92"/>
      <c r="N87" s="91"/>
      <c r="O87" s="91"/>
      <c r="P87" s="91"/>
      <c r="Q87" s="91"/>
      <c r="R87" s="88"/>
    </row>
    <row r="88" spans="1:18" ht="26.25" customHeight="1" x14ac:dyDescent="0.2">
      <c r="A88" s="4">
        <v>79</v>
      </c>
      <c r="B88" s="14" t="s">
        <v>13</v>
      </c>
      <c r="C88" s="49">
        <f>D88+E88+F88+G88+H88+I88+J88</f>
        <v>17660.749879999999</v>
      </c>
      <c r="D88" s="49">
        <v>0</v>
      </c>
      <c r="E88" s="49">
        <v>0</v>
      </c>
      <c r="F88" s="49">
        <v>3060.7498799999998</v>
      </c>
      <c r="G88" s="49">
        <v>3550</v>
      </c>
      <c r="H88" s="49">
        <v>3550</v>
      </c>
      <c r="I88" s="49">
        <v>3500</v>
      </c>
      <c r="J88" s="66">
        <v>4000</v>
      </c>
      <c r="K88" s="89" t="s">
        <v>4</v>
      </c>
      <c r="L88" s="89"/>
      <c r="M88" s="96">
        <f>D88+E88+F88+G88+H88</f>
        <v>10160.749879999999</v>
      </c>
      <c r="N88" s="91"/>
      <c r="O88" s="91"/>
      <c r="P88" s="91"/>
      <c r="Q88" s="91"/>
      <c r="R88" s="88"/>
    </row>
    <row r="89" spans="1:18" ht="26.25" customHeight="1" x14ac:dyDescent="0.2">
      <c r="A89" s="4">
        <v>80</v>
      </c>
      <c r="B89" s="63" t="s">
        <v>18</v>
      </c>
      <c r="C89" s="64">
        <v>0</v>
      </c>
      <c r="D89" s="64"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6">
        <v>0</v>
      </c>
      <c r="K89" s="89" t="s">
        <v>4</v>
      </c>
      <c r="L89" s="89"/>
      <c r="M89" s="62"/>
      <c r="N89" s="61"/>
      <c r="O89" s="61"/>
      <c r="P89" s="61"/>
      <c r="Q89" s="61"/>
      <c r="R89" s="88"/>
    </row>
    <row r="90" spans="1:18" ht="50.25" customHeight="1" x14ac:dyDescent="0.2">
      <c r="A90" s="4">
        <v>76</v>
      </c>
      <c r="B90" s="63" t="s">
        <v>47</v>
      </c>
      <c r="C90" s="64">
        <f t="shared" ref="C90:H90" si="47">C91+C92+C93+C94</f>
        <v>53171.738120000002</v>
      </c>
      <c r="D90" s="64">
        <f t="shared" si="47"/>
        <v>0</v>
      </c>
      <c r="E90" s="64">
        <f t="shared" si="47"/>
        <v>0</v>
      </c>
      <c r="F90" s="64">
        <f t="shared" si="47"/>
        <v>0</v>
      </c>
      <c r="G90" s="64">
        <f t="shared" si="47"/>
        <v>1000</v>
      </c>
      <c r="H90" s="64">
        <f t="shared" si="47"/>
        <v>208.73812000000001</v>
      </c>
      <c r="I90" s="64">
        <f>I91+I92+I93+I94</f>
        <v>51963</v>
      </c>
      <c r="J90" s="66">
        <f>J91+J92+J93+J94</f>
        <v>0</v>
      </c>
      <c r="K90" s="99">
        <v>10</v>
      </c>
      <c r="L90" s="100"/>
      <c r="M90" s="92"/>
      <c r="N90" s="91"/>
      <c r="O90" s="91"/>
      <c r="P90" s="91"/>
      <c r="Q90" s="91"/>
      <c r="R90" s="88"/>
    </row>
    <row r="91" spans="1:18" ht="23.25" customHeight="1" x14ac:dyDescent="0.2">
      <c r="A91" s="4">
        <v>77</v>
      </c>
      <c r="B91" s="63" t="s">
        <v>17</v>
      </c>
      <c r="C91" s="64">
        <v>0</v>
      </c>
      <c r="D91" s="64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6">
        <v>0</v>
      </c>
      <c r="K91" s="89" t="s">
        <v>4</v>
      </c>
      <c r="L91" s="89"/>
      <c r="M91" s="92"/>
      <c r="N91" s="91"/>
      <c r="O91" s="91"/>
      <c r="P91" s="91"/>
      <c r="Q91" s="91"/>
      <c r="R91" s="88"/>
    </row>
    <row r="92" spans="1:18" ht="19.5" customHeight="1" x14ac:dyDescent="0.2">
      <c r="A92" s="4">
        <v>78</v>
      </c>
      <c r="B92" s="63" t="s">
        <v>7</v>
      </c>
      <c r="C92" s="64">
        <v>0</v>
      </c>
      <c r="D92" s="64">
        <v>0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6">
        <v>0</v>
      </c>
      <c r="K92" s="89" t="s">
        <v>4</v>
      </c>
      <c r="L92" s="89"/>
      <c r="M92" s="92"/>
      <c r="N92" s="91"/>
      <c r="O92" s="91"/>
      <c r="P92" s="91"/>
      <c r="Q92" s="91"/>
      <c r="R92" s="88"/>
    </row>
    <row r="93" spans="1:18" ht="26.25" customHeight="1" x14ac:dyDescent="0.2">
      <c r="A93" s="4">
        <v>79</v>
      </c>
      <c r="B93" s="63" t="s">
        <v>13</v>
      </c>
      <c r="C93" s="64">
        <f>D93+E93+F93+G93+H93+I93+J93</f>
        <v>53171.738120000002</v>
      </c>
      <c r="D93" s="64">
        <v>0</v>
      </c>
      <c r="E93" s="64">
        <v>0</v>
      </c>
      <c r="F93" s="64">
        <v>0</v>
      </c>
      <c r="G93" s="64">
        <v>1000</v>
      </c>
      <c r="H93" s="64">
        <v>208.73812000000001</v>
      </c>
      <c r="I93" s="64">
        <v>51963</v>
      </c>
      <c r="J93" s="66">
        <v>0</v>
      </c>
      <c r="K93" s="89" t="s">
        <v>4</v>
      </c>
      <c r="L93" s="89"/>
      <c r="M93" s="96">
        <f>D93+E93+F93+G93+H93</f>
        <v>1208.73812</v>
      </c>
      <c r="N93" s="91"/>
      <c r="O93" s="91"/>
      <c r="P93" s="91"/>
      <c r="Q93" s="91"/>
      <c r="R93" s="88"/>
    </row>
    <row r="94" spans="1:18" ht="26.25" customHeight="1" x14ac:dyDescent="0.2">
      <c r="A94" s="4">
        <v>80</v>
      </c>
      <c r="B94" s="63" t="s">
        <v>18</v>
      </c>
      <c r="C94" s="64">
        <v>0</v>
      </c>
      <c r="D94" s="64"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6">
        <v>0</v>
      </c>
      <c r="K94" s="89" t="s">
        <v>4</v>
      </c>
      <c r="L94" s="89"/>
      <c r="M94" s="62"/>
      <c r="N94" s="61"/>
      <c r="O94" s="61"/>
      <c r="P94" s="61"/>
      <c r="Q94" s="61"/>
      <c r="R94" s="88"/>
    </row>
    <row r="95" spans="1:18" s="54" customFormat="1" ht="30" customHeight="1" x14ac:dyDescent="0.2">
      <c r="A95" s="53">
        <v>81</v>
      </c>
      <c r="B95" s="124" t="s">
        <v>57</v>
      </c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55"/>
      <c r="N95" s="55"/>
      <c r="O95" s="55"/>
      <c r="P95" s="55"/>
      <c r="Q95" s="56"/>
      <c r="R95" s="88"/>
    </row>
    <row r="96" spans="1:18" ht="36" customHeight="1" x14ac:dyDescent="0.2">
      <c r="A96" s="4">
        <v>82</v>
      </c>
      <c r="B96" s="14" t="s">
        <v>20</v>
      </c>
      <c r="C96" s="49">
        <f>D96+E96+F96+G96+H96+I96+J96</f>
        <v>757069.28998</v>
      </c>
      <c r="D96" s="49">
        <f>D98+D99</f>
        <v>34859.734659999995</v>
      </c>
      <c r="E96" s="50">
        <f t="shared" ref="E96:H96" si="48">E98+E99</f>
        <v>38712.639590000006</v>
      </c>
      <c r="F96" s="50">
        <f t="shared" si="48"/>
        <v>63052.526860000013</v>
      </c>
      <c r="G96" s="50">
        <f t="shared" si="48"/>
        <v>70209.811990000002</v>
      </c>
      <c r="H96" s="49">
        <f t="shared" si="48"/>
        <v>102865.57688000001</v>
      </c>
      <c r="I96" s="49">
        <f t="shared" ref="I96:J96" si="49">I98+I99</f>
        <v>63533</v>
      </c>
      <c r="J96" s="66">
        <f t="shared" si="49"/>
        <v>383836</v>
      </c>
      <c r="K96" s="89" t="s">
        <v>4</v>
      </c>
      <c r="L96" s="89"/>
      <c r="M96" s="93">
        <f>D96+E96+F96+G96+H96</f>
        <v>309700.28998</v>
      </c>
      <c r="N96" s="91"/>
      <c r="O96" s="91"/>
      <c r="P96" s="91"/>
      <c r="Q96" s="91"/>
      <c r="R96" s="88"/>
    </row>
    <row r="97" spans="1:18" ht="30.75" customHeight="1" x14ac:dyDescent="0.2">
      <c r="A97" s="4">
        <v>83</v>
      </c>
      <c r="B97" s="14" t="s">
        <v>17</v>
      </c>
      <c r="C97" s="49">
        <v>0</v>
      </c>
      <c r="D97" s="49">
        <v>0</v>
      </c>
      <c r="E97" s="50">
        <v>0</v>
      </c>
      <c r="F97" s="50">
        <v>0</v>
      </c>
      <c r="G97" s="50">
        <v>0</v>
      </c>
      <c r="H97" s="49">
        <v>0</v>
      </c>
      <c r="I97" s="49">
        <v>0</v>
      </c>
      <c r="J97" s="66">
        <v>0</v>
      </c>
      <c r="K97" s="89" t="s">
        <v>4</v>
      </c>
      <c r="L97" s="89"/>
      <c r="M97" s="25"/>
      <c r="N97" s="19"/>
      <c r="O97" s="19"/>
      <c r="P97" s="19"/>
      <c r="Q97" s="19"/>
      <c r="R97" s="88"/>
    </row>
    <row r="98" spans="1:18" ht="24.75" customHeight="1" x14ac:dyDescent="0.2">
      <c r="A98" s="4">
        <v>84</v>
      </c>
      <c r="B98" s="14" t="s">
        <v>7</v>
      </c>
      <c r="C98" s="49">
        <f>D98+E98+F98+G98+H98+I98+J98</f>
        <v>5137.5</v>
      </c>
      <c r="D98" s="49">
        <f t="shared" ref="D98:H99" si="50">D103+D108</f>
        <v>850</v>
      </c>
      <c r="E98" s="49">
        <f t="shared" si="50"/>
        <v>845.4</v>
      </c>
      <c r="F98" s="49">
        <f t="shared" si="50"/>
        <v>836.1</v>
      </c>
      <c r="G98" s="49">
        <f t="shared" si="50"/>
        <v>857</v>
      </c>
      <c r="H98" s="49">
        <f t="shared" si="50"/>
        <v>583</v>
      </c>
      <c r="I98" s="49">
        <f t="shared" ref="I98:J98" si="51">I103+I108</f>
        <v>583</v>
      </c>
      <c r="J98" s="66">
        <f t="shared" si="51"/>
        <v>583</v>
      </c>
      <c r="K98" s="89" t="s">
        <v>4</v>
      </c>
      <c r="L98" s="89"/>
      <c r="M98" s="93">
        <f>D98+E98+F98+G98+H98</f>
        <v>3971.5</v>
      </c>
      <c r="N98" s="91"/>
      <c r="O98" s="91"/>
      <c r="P98" s="91"/>
      <c r="Q98" s="91"/>
      <c r="R98" s="88"/>
    </row>
    <row r="99" spans="1:18" ht="23.25" customHeight="1" x14ac:dyDescent="0.2">
      <c r="A99" s="4">
        <v>85</v>
      </c>
      <c r="B99" s="14" t="s">
        <v>13</v>
      </c>
      <c r="C99" s="49">
        <f>D99+E99+F99+G99+H99+I99+J99</f>
        <v>751931.78998</v>
      </c>
      <c r="D99" s="49">
        <f t="shared" si="50"/>
        <v>34009.734659999995</v>
      </c>
      <c r="E99" s="49">
        <f t="shared" si="50"/>
        <v>37867.239590000005</v>
      </c>
      <c r="F99" s="49">
        <f t="shared" si="50"/>
        <v>62216.426860000014</v>
      </c>
      <c r="G99" s="49">
        <f t="shared" si="50"/>
        <v>69352.811990000002</v>
      </c>
      <c r="H99" s="49">
        <f t="shared" si="50"/>
        <v>102282.57688000001</v>
      </c>
      <c r="I99" s="49">
        <f t="shared" ref="I99:J99" si="52">I104+I109</f>
        <v>62950</v>
      </c>
      <c r="J99" s="66">
        <f t="shared" si="52"/>
        <v>383253</v>
      </c>
      <c r="K99" s="89" t="s">
        <v>4</v>
      </c>
      <c r="L99" s="89"/>
      <c r="M99" s="93">
        <f>D99+E99+F99+G99+H99</f>
        <v>305728.78998</v>
      </c>
      <c r="N99" s="91"/>
      <c r="O99" s="91"/>
      <c r="P99" s="91"/>
      <c r="Q99" s="91"/>
      <c r="R99" s="88"/>
    </row>
    <row r="100" spans="1:18" ht="23.25" customHeight="1" x14ac:dyDescent="0.2">
      <c r="A100" s="4">
        <v>86</v>
      </c>
      <c r="B100" s="14" t="s">
        <v>18</v>
      </c>
      <c r="C100" s="49">
        <v>0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66">
        <v>0</v>
      </c>
      <c r="K100" s="89" t="s">
        <v>4</v>
      </c>
      <c r="L100" s="89"/>
      <c r="M100" s="25"/>
      <c r="N100" s="19"/>
      <c r="O100" s="19"/>
      <c r="P100" s="19"/>
      <c r="Q100" s="19"/>
      <c r="R100" s="88"/>
    </row>
    <row r="101" spans="1:18" ht="26.25" customHeight="1" x14ac:dyDescent="0.2">
      <c r="A101" s="4">
        <v>87</v>
      </c>
      <c r="B101" s="14" t="s">
        <v>21</v>
      </c>
      <c r="C101" s="49">
        <f t="shared" ref="C101:G101" si="53">C105+C104+C103+C102</f>
        <v>0</v>
      </c>
      <c r="D101" s="49">
        <f t="shared" si="53"/>
        <v>0</v>
      </c>
      <c r="E101" s="49">
        <f t="shared" si="53"/>
        <v>0</v>
      </c>
      <c r="F101" s="49">
        <f t="shared" si="53"/>
        <v>0</v>
      </c>
      <c r="G101" s="49">
        <f t="shared" si="53"/>
        <v>0</v>
      </c>
      <c r="H101" s="49">
        <f>H105+H104+H103+H102</f>
        <v>0</v>
      </c>
      <c r="I101" s="49">
        <f>I105+I104+I103+I102</f>
        <v>0</v>
      </c>
      <c r="J101" s="66">
        <f>J105+J104+J103+J102</f>
        <v>0</v>
      </c>
      <c r="K101" s="89" t="s">
        <v>4</v>
      </c>
      <c r="L101" s="89"/>
      <c r="M101" s="92"/>
      <c r="N101" s="91"/>
      <c r="O101" s="91"/>
      <c r="P101" s="91"/>
      <c r="Q101" s="91"/>
      <c r="R101" s="88"/>
    </row>
    <row r="102" spans="1:18" ht="24" customHeight="1" x14ac:dyDescent="0.2">
      <c r="A102" s="4">
        <v>88</v>
      </c>
      <c r="B102" s="14" t="s">
        <v>17</v>
      </c>
      <c r="C102" s="49">
        <v>0</v>
      </c>
      <c r="D102" s="49">
        <v>0</v>
      </c>
      <c r="E102" s="49">
        <v>0</v>
      </c>
      <c r="F102" s="49">
        <v>0</v>
      </c>
      <c r="G102" s="85">
        <v>0</v>
      </c>
      <c r="H102" s="49">
        <v>0</v>
      </c>
      <c r="I102" s="49">
        <v>0</v>
      </c>
      <c r="J102" s="66">
        <v>0</v>
      </c>
      <c r="K102" s="89" t="s">
        <v>4</v>
      </c>
      <c r="L102" s="89"/>
      <c r="M102" s="24"/>
      <c r="N102" s="19"/>
      <c r="O102" s="19"/>
      <c r="P102" s="19"/>
      <c r="Q102" s="19"/>
      <c r="R102" s="88"/>
    </row>
    <row r="103" spans="1:18" ht="22.5" customHeight="1" x14ac:dyDescent="0.2">
      <c r="A103" s="4">
        <v>89</v>
      </c>
      <c r="B103" s="14" t="s">
        <v>7</v>
      </c>
      <c r="C103" s="49">
        <v>0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66">
        <v>0</v>
      </c>
      <c r="K103" s="89" t="s">
        <v>4</v>
      </c>
      <c r="L103" s="89"/>
      <c r="M103" s="92"/>
      <c r="N103" s="91"/>
      <c r="O103" s="91"/>
      <c r="P103" s="91"/>
      <c r="Q103" s="91"/>
      <c r="R103" s="88"/>
    </row>
    <row r="104" spans="1:18" ht="18" x14ac:dyDescent="0.2">
      <c r="A104" s="4">
        <v>90</v>
      </c>
      <c r="B104" s="14" t="s">
        <v>13</v>
      </c>
      <c r="C104" s="49">
        <v>0</v>
      </c>
      <c r="D104" s="49">
        <v>0</v>
      </c>
      <c r="E104" s="49">
        <v>0</v>
      </c>
      <c r="F104" s="49">
        <v>0</v>
      </c>
      <c r="G104" s="49">
        <v>0</v>
      </c>
      <c r="H104" s="85">
        <v>0</v>
      </c>
      <c r="I104" s="49">
        <v>0</v>
      </c>
      <c r="J104" s="66">
        <v>0</v>
      </c>
      <c r="K104" s="89" t="s">
        <v>4</v>
      </c>
      <c r="L104" s="89"/>
      <c r="M104" s="92"/>
      <c r="N104" s="91"/>
      <c r="O104" s="91"/>
      <c r="P104" s="91"/>
      <c r="Q104" s="91"/>
      <c r="R104" s="88"/>
    </row>
    <row r="105" spans="1:18" ht="18" x14ac:dyDescent="0.2">
      <c r="A105" s="4">
        <v>91</v>
      </c>
      <c r="B105" s="14" t="s">
        <v>18</v>
      </c>
      <c r="C105" s="49">
        <v>0</v>
      </c>
      <c r="D105" s="49">
        <v>0</v>
      </c>
      <c r="E105" s="49">
        <v>0</v>
      </c>
      <c r="F105" s="49">
        <v>0</v>
      </c>
      <c r="G105" s="49">
        <v>0</v>
      </c>
      <c r="H105" s="49">
        <v>0</v>
      </c>
      <c r="I105" s="49">
        <v>0</v>
      </c>
      <c r="J105" s="66">
        <v>0</v>
      </c>
      <c r="K105" s="89" t="s">
        <v>4</v>
      </c>
      <c r="L105" s="89"/>
      <c r="M105" s="24"/>
      <c r="N105" s="19"/>
      <c r="O105" s="19"/>
      <c r="P105" s="19"/>
      <c r="Q105" s="19"/>
      <c r="R105" s="88"/>
    </row>
    <row r="106" spans="1:18" ht="21" customHeight="1" x14ac:dyDescent="0.2">
      <c r="A106" s="4">
        <v>92</v>
      </c>
      <c r="B106" s="7" t="s">
        <v>22</v>
      </c>
      <c r="C106" s="49">
        <f>D106+E106+F106+G106+H106+I106+J106</f>
        <v>757069.28998</v>
      </c>
      <c r="D106" s="49">
        <f t="shared" ref="D106:H106" si="54">D108+D109</f>
        <v>34859.734659999995</v>
      </c>
      <c r="E106" s="49">
        <f t="shared" si="54"/>
        <v>38712.639590000006</v>
      </c>
      <c r="F106" s="49">
        <f t="shared" si="54"/>
        <v>63052.526860000013</v>
      </c>
      <c r="G106" s="49">
        <f t="shared" si="54"/>
        <v>70209.811990000002</v>
      </c>
      <c r="H106" s="49">
        <f t="shared" si="54"/>
        <v>102865.57688000001</v>
      </c>
      <c r="I106" s="49">
        <f t="shared" ref="I106:J106" si="55">I108+I109</f>
        <v>63533</v>
      </c>
      <c r="J106" s="66">
        <f t="shared" si="55"/>
        <v>383836</v>
      </c>
      <c r="K106" s="89" t="s">
        <v>4</v>
      </c>
      <c r="L106" s="89"/>
      <c r="M106" s="90">
        <f>D106+E106+F106+G106+H106</f>
        <v>309700.28998</v>
      </c>
      <c r="N106" s="91"/>
      <c r="O106" s="91"/>
      <c r="P106" s="91"/>
      <c r="Q106" s="91"/>
      <c r="R106" s="88"/>
    </row>
    <row r="107" spans="1:18" ht="25.5" customHeight="1" x14ac:dyDescent="0.2">
      <c r="A107" s="4">
        <v>93</v>
      </c>
      <c r="B107" s="14" t="s">
        <v>17</v>
      </c>
      <c r="C107" s="49">
        <v>0</v>
      </c>
      <c r="D107" s="49">
        <v>0</v>
      </c>
      <c r="E107" s="49">
        <v>0</v>
      </c>
      <c r="F107" s="49">
        <v>0</v>
      </c>
      <c r="G107" s="49">
        <v>0</v>
      </c>
      <c r="H107" s="49">
        <v>0</v>
      </c>
      <c r="I107" s="49">
        <v>0</v>
      </c>
      <c r="J107" s="66">
        <v>0</v>
      </c>
      <c r="K107" s="89" t="s">
        <v>4</v>
      </c>
      <c r="L107" s="89"/>
      <c r="M107" s="27"/>
      <c r="N107" s="19"/>
      <c r="O107" s="19"/>
      <c r="P107" s="19"/>
      <c r="Q107" s="19"/>
      <c r="R107" s="88"/>
    </row>
    <row r="108" spans="1:18" ht="25.5" customHeight="1" x14ac:dyDescent="0.2">
      <c r="A108" s="4">
        <v>94</v>
      </c>
      <c r="B108" s="14" t="s">
        <v>7</v>
      </c>
      <c r="C108" s="49">
        <f>D108+E108+F108+G108+H108+I108+J108</f>
        <v>5137.5</v>
      </c>
      <c r="D108" s="49">
        <f t="shared" ref="D108:H108" si="56">D154</f>
        <v>850</v>
      </c>
      <c r="E108" s="49">
        <f t="shared" si="56"/>
        <v>845.4</v>
      </c>
      <c r="F108" s="49">
        <f t="shared" si="56"/>
        <v>836.1</v>
      </c>
      <c r="G108" s="49">
        <f t="shared" si="56"/>
        <v>857</v>
      </c>
      <c r="H108" s="49">
        <f t="shared" si="56"/>
        <v>583</v>
      </c>
      <c r="I108" s="49">
        <f t="shared" ref="I108:J108" si="57">I154</f>
        <v>583</v>
      </c>
      <c r="J108" s="66">
        <f t="shared" si="57"/>
        <v>583</v>
      </c>
      <c r="K108" s="89" t="s">
        <v>4</v>
      </c>
      <c r="L108" s="89"/>
      <c r="M108" s="101">
        <f>D108+E108+F108+G108+H108</f>
        <v>3971.5</v>
      </c>
      <c r="N108" s="102"/>
      <c r="O108" s="102"/>
      <c r="P108" s="102"/>
      <c r="Q108" s="102"/>
      <c r="R108" s="88"/>
    </row>
    <row r="109" spans="1:18" ht="22.5" customHeight="1" x14ac:dyDescent="0.2">
      <c r="A109" s="4">
        <v>95</v>
      </c>
      <c r="B109" s="14" t="s">
        <v>13</v>
      </c>
      <c r="C109" s="49">
        <f>D109+E109+F109+G109+H109+I109+J109</f>
        <v>751931.78998</v>
      </c>
      <c r="D109" s="49">
        <f t="shared" ref="D109:E109" si="58">D115+D125+D130+D135+D140+D145+D150+D155</f>
        <v>34009.734659999995</v>
      </c>
      <c r="E109" s="49">
        <f t="shared" si="58"/>
        <v>37867.239590000005</v>
      </c>
      <c r="F109" s="49">
        <f>F115+F125+F130+F135+F140+F145+F150+F155</f>
        <v>62216.426860000014</v>
      </c>
      <c r="G109" s="49">
        <f>G115+G125+G130+G135+G140+G145+G150+G155+G160</f>
        <v>69352.811990000002</v>
      </c>
      <c r="H109" s="49">
        <f>H115+H125+H130+H135+H140+H145+H150+H155+H160+H120</f>
        <v>102282.57688000001</v>
      </c>
      <c r="I109" s="49">
        <f t="shared" ref="I109" si="59">I115+I125+I130+I135+I140+I145+I150+I155+I160</f>
        <v>62950</v>
      </c>
      <c r="J109" s="66">
        <f t="shared" ref="J109" si="60">J115+J125+J130+J135+J140+J145+J150+J155+J160</f>
        <v>383253</v>
      </c>
      <c r="K109" s="89" t="s">
        <v>4</v>
      </c>
      <c r="L109" s="89"/>
      <c r="M109" s="97">
        <f>D109+E109+F109+G109+H109</f>
        <v>305728.78998</v>
      </c>
      <c r="N109" s="98"/>
      <c r="O109" s="98"/>
      <c r="P109" s="98"/>
      <c r="Q109" s="98"/>
      <c r="R109" s="88"/>
    </row>
    <row r="110" spans="1:18" ht="22.5" customHeight="1" x14ac:dyDescent="0.2">
      <c r="A110" s="4">
        <v>96</v>
      </c>
      <c r="B110" s="14" t="s">
        <v>18</v>
      </c>
      <c r="C110" s="49">
        <v>0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66">
        <v>0</v>
      </c>
      <c r="K110" s="89" t="s">
        <v>4</v>
      </c>
      <c r="L110" s="89"/>
      <c r="M110" s="28"/>
      <c r="N110" s="29"/>
      <c r="O110" s="29"/>
      <c r="P110" s="29"/>
      <c r="Q110" s="29"/>
      <c r="R110" s="88"/>
    </row>
    <row r="111" spans="1:18" ht="22.5" customHeight="1" x14ac:dyDescent="0.2">
      <c r="A111" s="4">
        <v>97</v>
      </c>
      <c r="B111" s="6" t="s">
        <v>19</v>
      </c>
      <c r="C111" s="49"/>
      <c r="D111" s="49"/>
      <c r="E111" s="49"/>
      <c r="F111" s="49"/>
      <c r="G111" s="49"/>
      <c r="H111" s="49"/>
      <c r="I111" s="49"/>
      <c r="J111" s="66"/>
      <c r="K111" s="48"/>
      <c r="L111" s="48"/>
      <c r="M111" s="28"/>
      <c r="N111" s="29"/>
      <c r="O111" s="29"/>
      <c r="P111" s="29"/>
      <c r="Q111" s="29"/>
      <c r="R111" s="88"/>
    </row>
    <row r="112" spans="1:18" ht="21.75" customHeight="1" x14ac:dyDescent="0.2">
      <c r="A112" s="4">
        <v>98</v>
      </c>
      <c r="B112" s="14" t="s">
        <v>51</v>
      </c>
      <c r="C112" s="49">
        <f>D112+E112+F112+G112+H112+I112+J112</f>
        <v>141610.43067999999</v>
      </c>
      <c r="D112" s="12">
        <f t="shared" ref="D112:G112" si="61">D116+D115+D114+D113</f>
        <v>16707.25765</v>
      </c>
      <c r="E112" s="12">
        <f t="shared" si="61"/>
        <v>18721.898690000002</v>
      </c>
      <c r="F112" s="12">
        <f t="shared" si="61"/>
        <v>18202.545269999999</v>
      </c>
      <c r="G112" s="12">
        <f t="shared" si="61"/>
        <v>19318.998070000001</v>
      </c>
      <c r="H112" s="12">
        <f>H116+H115+H114+H113</f>
        <v>30659.731</v>
      </c>
      <c r="I112" s="12">
        <f>I116+I115+I114+I113</f>
        <v>20000</v>
      </c>
      <c r="J112" s="12">
        <f>J116+J115+J114+J113</f>
        <v>18000</v>
      </c>
      <c r="K112" s="89">
        <v>14</v>
      </c>
      <c r="L112" s="89"/>
      <c r="M112" s="90" t="e">
        <f>#REF!+#REF!+#REF!+#REF!+#REF!</f>
        <v>#REF!</v>
      </c>
      <c r="N112" s="91"/>
      <c r="O112" s="91"/>
      <c r="P112" s="91"/>
      <c r="Q112" s="91"/>
      <c r="R112" s="88"/>
    </row>
    <row r="113" spans="1:18" ht="21.75" customHeight="1" x14ac:dyDescent="0.2">
      <c r="A113" s="4">
        <v>99</v>
      </c>
      <c r="B113" s="14" t="s">
        <v>17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35">
        <v>0</v>
      </c>
      <c r="J113" s="66">
        <v>0</v>
      </c>
      <c r="K113" s="89" t="s">
        <v>4</v>
      </c>
      <c r="L113" s="89"/>
      <c r="M113" s="27"/>
      <c r="N113" s="19"/>
      <c r="O113" s="19"/>
      <c r="P113" s="19"/>
      <c r="Q113" s="19"/>
      <c r="R113" s="88"/>
    </row>
    <row r="114" spans="1:18" ht="26.25" customHeight="1" x14ac:dyDescent="0.2">
      <c r="A114" s="4">
        <v>100</v>
      </c>
      <c r="B114" s="14" t="s">
        <v>7</v>
      </c>
      <c r="C114" s="15">
        <v>0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35">
        <v>0</v>
      </c>
      <c r="J114" s="66">
        <v>0</v>
      </c>
      <c r="K114" s="89" t="s">
        <v>4</v>
      </c>
      <c r="L114" s="89"/>
      <c r="M114" s="92"/>
      <c r="N114" s="91"/>
      <c r="O114" s="91"/>
      <c r="P114" s="91"/>
      <c r="Q114" s="91"/>
      <c r="R114" s="88"/>
    </row>
    <row r="115" spans="1:18" ht="25.5" customHeight="1" x14ac:dyDescent="0.2">
      <c r="A115" s="4">
        <v>101</v>
      </c>
      <c r="B115" s="14" t="s">
        <v>13</v>
      </c>
      <c r="C115" s="49">
        <f>D115+E115+F115+G115+H115+I115+J115</f>
        <v>141610.43067999999</v>
      </c>
      <c r="D115" s="49">
        <v>16707.25765</v>
      </c>
      <c r="E115" s="49">
        <v>18721.898690000002</v>
      </c>
      <c r="F115" s="49">
        <v>18202.545269999999</v>
      </c>
      <c r="G115" s="49">
        <v>19318.998070000001</v>
      </c>
      <c r="H115" s="49">
        <v>30659.731</v>
      </c>
      <c r="I115" s="49">
        <v>20000</v>
      </c>
      <c r="J115" s="66">
        <v>18000</v>
      </c>
      <c r="K115" s="89" t="s">
        <v>4</v>
      </c>
      <c r="L115" s="89"/>
      <c r="M115" s="90">
        <f>D115+E115+F115+G115+H115</f>
        <v>103610.43068</v>
      </c>
      <c r="N115" s="91"/>
      <c r="O115" s="91"/>
      <c r="P115" s="91"/>
      <c r="Q115" s="91"/>
      <c r="R115" s="88"/>
    </row>
    <row r="116" spans="1:18" ht="25.5" customHeight="1" x14ac:dyDescent="0.2">
      <c r="A116" s="4">
        <v>102</v>
      </c>
      <c r="B116" s="14" t="s">
        <v>18</v>
      </c>
      <c r="C116" s="49">
        <v>0</v>
      </c>
      <c r="D116" s="49">
        <v>0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66">
        <v>0</v>
      </c>
      <c r="K116" s="89" t="s">
        <v>4</v>
      </c>
      <c r="L116" s="89"/>
      <c r="M116" s="27"/>
      <c r="N116" s="19"/>
      <c r="O116" s="19"/>
      <c r="P116" s="19"/>
      <c r="Q116" s="19"/>
      <c r="R116" s="88"/>
    </row>
    <row r="117" spans="1:18" ht="80.25" customHeight="1" x14ac:dyDescent="0.2">
      <c r="A117" s="4">
        <v>98</v>
      </c>
      <c r="B117" s="82" t="s">
        <v>63</v>
      </c>
      <c r="C117" s="83">
        <f>D117+E117+F117+G117+H117+I117+J117</f>
        <v>11227.77</v>
      </c>
      <c r="D117" s="12">
        <f t="shared" ref="D117:G117" si="62">D121+D120+D119+D118</f>
        <v>0</v>
      </c>
      <c r="E117" s="12">
        <f t="shared" si="62"/>
        <v>0</v>
      </c>
      <c r="F117" s="12">
        <f t="shared" si="62"/>
        <v>0</v>
      </c>
      <c r="G117" s="12">
        <f t="shared" si="62"/>
        <v>0</v>
      </c>
      <c r="H117" s="12">
        <f>H121+H120+H119+H118</f>
        <v>11227.77</v>
      </c>
      <c r="I117" s="12">
        <f>I121+I120+I119+I118</f>
        <v>0</v>
      </c>
      <c r="J117" s="12">
        <f>J121+J120+J119+J118</f>
        <v>0</v>
      </c>
      <c r="K117" s="89">
        <v>14</v>
      </c>
      <c r="L117" s="89"/>
      <c r="M117" s="90" t="e">
        <f>#REF!+#REF!+#REF!+#REF!+#REF!</f>
        <v>#REF!</v>
      </c>
      <c r="N117" s="91"/>
      <c r="O117" s="91"/>
      <c r="P117" s="91"/>
      <c r="Q117" s="91"/>
      <c r="R117" s="88"/>
    </row>
    <row r="118" spans="1:18" ht="21.75" customHeight="1" x14ac:dyDescent="0.2">
      <c r="A118" s="4">
        <v>99</v>
      </c>
      <c r="B118" s="82" t="s">
        <v>17</v>
      </c>
      <c r="C118" s="83">
        <v>0</v>
      </c>
      <c r="D118" s="83">
        <v>0</v>
      </c>
      <c r="E118" s="83">
        <v>0</v>
      </c>
      <c r="F118" s="83">
        <v>0</v>
      </c>
      <c r="G118" s="83">
        <v>0</v>
      </c>
      <c r="H118" s="83">
        <v>0</v>
      </c>
      <c r="I118" s="83">
        <v>0</v>
      </c>
      <c r="J118" s="83">
        <v>0</v>
      </c>
      <c r="K118" s="89" t="s">
        <v>4</v>
      </c>
      <c r="L118" s="89"/>
      <c r="M118" s="81"/>
      <c r="N118" s="80"/>
      <c r="O118" s="80"/>
      <c r="P118" s="80"/>
      <c r="Q118" s="80"/>
      <c r="R118" s="88"/>
    </row>
    <row r="119" spans="1:18" ht="26.25" customHeight="1" x14ac:dyDescent="0.2">
      <c r="A119" s="4">
        <v>100</v>
      </c>
      <c r="B119" s="82" t="s">
        <v>7</v>
      </c>
      <c r="C119" s="83">
        <v>0</v>
      </c>
      <c r="D119" s="83">
        <v>0</v>
      </c>
      <c r="E119" s="83">
        <v>0</v>
      </c>
      <c r="F119" s="83">
        <v>0</v>
      </c>
      <c r="G119" s="83">
        <v>0</v>
      </c>
      <c r="H119" s="83">
        <v>0</v>
      </c>
      <c r="I119" s="83">
        <v>0</v>
      </c>
      <c r="J119" s="83">
        <v>0</v>
      </c>
      <c r="K119" s="89" t="s">
        <v>4</v>
      </c>
      <c r="L119" s="89"/>
      <c r="M119" s="92"/>
      <c r="N119" s="91"/>
      <c r="O119" s="91"/>
      <c r="P119" s="91"/>
      <c r="Q119" s="91"/>
      <c r="R119" s="88"/>
    </row>
    <row r="120" spans="1:18" ht="25.5" customHeight="1" x14ac:dyDescent="0.2">
      <c r="A120" s="4">
        <v>101</v>
      </c>
      <c r="B120" s="82" t="s">
        <v>13</v>
      </c>
      <c r="C120" s="83">
        <f>D120+E120+F120+G120+H120+I120+J120</f>
        <v>11227.77</v>
      </c>
      <c r="D120" s="83">
        <v>0</v>
      </c>
      <c r="E120" s="83">
        <v>0</v>
      </c>
      <c r="F120" s="83">
        <v>0</v>
      </c>
      <c r="G120" s="83">
        <v>0</v>
      </c>
      <c r="H120" s="83">
        <v>11227.77</v>
      </c>
      <c r="I120" s="83">
        <v>0</v>
      </c>
      <c r="J120" s="83">
        <v>0</v>
      </c>
      <c r="K120" s="89" t="s">
        <v>4</v>
      </c>
      <c r="L120" s="89"/>
      <c r="M120" s="90">
        <f>D120+E120+F120+G120+H120</f>
        <v>11227.77</v>
      </c>
      <c r="N120" s="91"/>
      <c r="O120" s="91"/>
      <c r="P120" s="91"/>
      <c r="Q120" s="91"/>
      <c r="R120" s="88"/>
    </row>
    <row r="121" spans="1:18" ht="25.5" customHeight="1" x14ac:dyDescent="0.2">
      <c r="A121" s="4">
        <v>102</v>
      </c>
      <c r="B121" s="82" t="s">
        <v>18</v>
      </c>
      <c r="C121" s="83">
        <v>0</v>
      </c>
      <c r="D121" s="83">
        <v>0</v>
      </c>
      <c r="E121" s="83">
        <v>0</v>
      </c>
      <c r="F121" s="83">
        <v>0</v>
      </c>
      <c r="G121" s="83">
        <v>0</v>
      </c>
      <c r="H121" s="83">
        <v>0</v>
      </c>
      <c r="I121" s="83">
        <v>0</v>
      </c>
      <c r="J121" s="83">
        <v>0</v>
      </c>
      <c r="K121" s="89" t="s">
        <v>4</v>
      </c>
      <c r="L121" s="89"/>
      <c r="M121" s="81"/>
      <c r="N121" s="80"/>
      <c r="O121" s="80"/>
      <c r="P121" s="80"/>
      <c r="Q121" s="80"/>
      <c r="R121" s="88"/>
    </row>
    <row r="122" spans="1:18" ht="32.25" customHeight="1" x14ac:dyDescent="0.2">
      <c r="A122" s="4">
        <v>103</v>
      </c>
      <c r="B122" s="14" t="s">
        <v>64</v>
      </c>
      <c r="C122" s="12">
        <f t="shared" ref="C122:G122" si="63">C126+C125+C124+C123</f>
        <v>219877.84795</v>
      </c>
      <c r="D122" s="12">
        <f t="shared" si="63"/>
        <v>11750.924489999999</v>
      </c>
      <c r="E122" s="12">
        <f t="shared" si="63"/>
        <v>17123.0409</v>
      </c>
      <c r="F122" s="12">
        <f t="shared" si="63"/>
        <v>34674.535000000003</v>
      </c>
      <c r="G122" s="12">
        <f t="shared" si="63"/>
        <v>37199.246679999997</v>
      </c>
      <c r="H122" s="12">
        <f>H126+H125+H124+H123</f>
        <v>40130.100879999998</v>
      </c>
      <c r="I122" s="12">
        <f>I126+I125+I124+I123</f>
        <v>39000</v>
      </c>
      <c r="J122" s="12">
        <f>J126+J125+J124+J123</f>
        <v>40000</v>
      </c>
      <c r="K122" s="89" t="s">
        <v>48</v>
      </c>
      <c r="L122" s="89"/>
      <c r="M122" s="90" t="e">
        <f>#REF!+#REF!+#REF!+#REF!+#REF!</f>
        <v>#REF!</v>
      </c>
      <c r="N122" s="91"/>
      <c r="O122" s="91"/>
      <c r="P122" s="91"/>
      <c r="Q122" s="91"/>
      <c r="R122" s="88"/>
    </row>
    <row r="123" spans="1:18" ht="18.75" customHeight="1" x14ac:dyDescent="0.2">
      <c r="A123" s="4">
        <v>104</v>
      </c>
      <c r="B123" s="14" t="s">
        <v>17</v>
      </c>
      <c r="C123" s="49">
        <v>0</v>
      </c>
      <c r="D123" s="49">
        <v>0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66">
        <v>0</v>
      </c>
      <c r="K123" s="89" t="s">
        <v>4</v>
      </c>
      <c r="L123" s="89"/>
      <c r="M123" s="27"/>
      <c r="N123" s="19"/>
      <c r="O123" s="19"/>
      <c r="P123" s="19"/>
      <c r="Q123" s="19"/>
      <c r="R123" s="88"/>
    </row>
    <row r="124" spans="1:18" ht="20.25" customHeight="1" x14ac:dyDescent="0.2">
      <c r="A124" s="4">
        <v>105</v>
      </c>
      <c r="B124" s="14" t="s">
        <v>23</v>
      </c>
      <c r="C124" s="49">
        <f>D124+E124+F124+G124+H124</f>
        <v>0</v>
      </c>
      <c r="D124" s="49">
        <v>0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66">
        <v>0</v>
      </c>
      <c r="K124" s="89" t="s">
        <v>4</v>
      </c>
      <c r="L124" s="89"/>
      <c r="M124" s="92"/>
      <c r="N124" s="91"/>
      <c r="O124" s="91"/>
      <c r="P124" s="91"/>
      <c r="Q124" s="91"/>
      <c r="R124" s="88"/>
    </row>
    <row r="125" spans="1:18" ht="24" customHeight="1" x14ac:dyDescent="0.2">
      <c r="A125" s="4">
        <v>106</v>
      </c>
      <c r="B125" s="14" t="s">
        <v>13</v>
      </c>
      <c r="C125" s="49">
        <f>D125+E125+F125+G125+H125+I125+J125</f>
        <v>219877.84795</v>
      </c>
      <c r="D125" s="49">
        <v>11750.924489999999</v>
      </c>
      <c r="E125" s="49">
        <v>17123.0409</v>
      </c>
      <c r="F125" s="49">
        <v>34674.535000000003</v>
      </c>
      <c r="G125" s="49">
        <v>37199.246679999997</v>
      </c>
      <c r="H125" s="49">
        <v>40130.100879999998</v>
      </c>
      <c r="I125" s="49">
        <v>39000</v>
      </c>
      <c r="J125" s="66">
        <v>40000</v>
      </c>
      <c r="K125" s="89" t="s">
        <v>4</v>
      </c>
      <c r="L125" s="89"/>
      <c r="M125" s="90"/>
      <c r="N125" s="91"/>
      <c r="O125" s="91"/>
      <c r="P125" s="91"/>
      <c r="Q125" s="91"/>
      <c r="R125" s="88"/>
    </row>
    <row r="126" spans="1:18" ht="19.5" customHeight="1" x14ac:dyDescent="0.2">
      <c r="A126" s="4">
        <v>107</v>
      </c>
      <c r="B126" s="14" t="s">
        <v>18</v>
      </c>
      <c r="C126" s="49">
        <v>0</v>
      </c>
      <c r="D126" s="49">
        <v>0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66">
        <v>0</v>
      </c>
      <c r="K126" s="89" t="s">
        <v>4</v>
      </c>
      <c r="L126" s="89"/>
      <c r="M126" s="27"/>
      <c r="N126" s="19"/>
      <c r="O126" s="19"/>
      <c r="P126" s="19"/>
      <c r="Q126" s="19"/>
      <c r="R126" s="88"/>
    </row>
    <row r="127" spans="1:18" ht="58.5" customHeight="1" x14ac:dyDescent="0.2">
      <c r="A127" s="4">
        <v>108</v>
      </c>
      <c r="B127" s="14" t="s">
        <v>65</v>
      </c>
      <c r="C127" s="12">
        <f t="shared" ref="C127:G127" si="64">C131+C130+C129+C128</f>
        <v>852.3</v>
      </c>
      <c r="D127" s="12">
        <f t="shared" si="64"/>
        <v>70</v>
      </c>
      <c r="E127" s="12">
        <f t="shared" si="64"/>
        <v>80</v>
      </c>
      <c r="F127" s="12">
        <f t="shared" si="64"/>
        <v>122.3</v>
      </c>
      <c r="G127" s="12">
        <f t="shared" si="64"/>
        <v>130</v>
      </c>
      <c r="H127" s="12">
        <f>H131+H130+H129+H128</f>
        <v>150</v>
      </c>
      <c r="I127" s="12">
        <f>I131+I130+I129+I128</f>
        <v>150</v>
      </c>
      <c r="J127" s="12">
        <f>J131+J130+J129+J128</f>
        <v>150</v>
      </c>
      <c r="K127" s="89">
        <v>21</v>
      </c>
      <c r="L127" s="89"/>
      <c r="M127" s="92"/>
      <c r="N127" s="91"/>
      <c r="O127" s="91"/>
      <c r="P127" s="91"/>
      <c r="Q127" s="91"/>
      <c r="R127" s="88"/>
    </row>
    <row r="128" spans="1:18" ht="23.25" customHeight="1" x14ac:dyDescent="0.2">
      <c r="A128" s="4">
        <v>109</v>
      </c>
      <c r="B128" s="14" t="s">
        <v>17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89" t="s">
        <v>4</v>
      </c>
      <c r="L128" s="89"/>
      <c r="M128" s="24"/>
      <c r="N128" s="19"/>
      <c r="O128" s="19"/>
      <c r="P128" s="19"/>
      <c r="Q128" s="19"/>
      <c r="R128" s="88"/>
    </row>
    <row r="129" spans="1:18" ht="24.75" customHeight="1" x14ac:dyDescent="0.2">
      <c r="A129" s="4">
        <v>110</v>
      </c>
      <c r="B129" s="14" t="s">
        <v>7</v>
      </c>
      <c r="C129" s="49">
        <v>0</v>
      </c>
      <c r="D129" s="49">
        <v>0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66">
        <v>0</v>
      </c>
      <c r="K129" s="89" t="s">
        <v>4</v>
      </c>
      <c r="L129" s="89"/>
      <c r="M129" s="92"/>
      <c r="N129" s="91"/>
      <c r="O129" s="91"/>
      <c r="P129" s="91"/>
      <c r="Q129" s="91"/>
      <c r="R129" s="88"/>
    </row>
    <row r="130" spans="1:18" ht="28.5" customHeight="1" x14ac:dyDescent="0.2">
      <c r="A130" s="4">
        <v>111</v>
      </c>
      <c r="B130" s="14" t="s">
        <v>8</v>
      </c>
      <c r="C130" s="49">
        <f>D130+E130+F130+G130+H130+I130+J130</f>
        <v>852.3</v>
      </c>
      <c r="D130" s="49">
        <v>70</v>
      </c>
      <c r="E130" s="49">
        <v>80</v>
      </c>
      <c r="F130" s="49">
        <v>122.3</v>
      </c>
      <c r="G130" s="49">
        <v>130</v>
      </c>
      <c r="H130" s="49">
        <v>150</v>
      </c>
      <c r="I130" s="49">
        <v>150</v>
      </c>
      <c r="J130" s="66">
        <v>150</v>
      </c>
      <c r="K130" s="89" t="s">
        <v>4</v>
      </c>
      <c r="L130" s="89"/>
      <c r="M130" s="101"/>
      <c r="N130" s="91"/>
      <c r="O130" s="91"/>
      <c r="P130" s="91"/>
      <c r="Q130" s="91"/>
      <c r="R130" s="88"/>
    </row>
    <row r="131" spans="1:18" ht="19.5" customHeight="1" x14ac:dyDescent="0.2">
      <c r="A131" s="4">
        <v>112</v>
      </c>
      <c r="B131" s="14" t="s">
        <v>18</v>
      </c>
      <c r="C131" s="49">
        <v>0</v>
      </c>
      <c r="D131" s="49">
        <v>0</v>
      </c>
      <c r="E131" s="49">
        <v>0</v>
      </c>
      <c r="F131" s="49">
        <v>0</v>
      </c>
      <c r="G131" s="49">
        <v>0</v>
      </c>
      <c r="H131" s="49">
        <v>0</v>
      </c>
      <c r="I131" s="49">
        <v>0</v>
      </c>
      <c r="J131" s="66">
        <v>0</v>
      </c>
      <c r="K131" s="89" t="s">
        <v>4</v>
      </c>
      <c r="L131" s="89"/>
      <c r="M131" s="18"/>
      <c r="N131" s="19"/>
      <c r="O131" s="19"/>
      <c r="P131" s="19"/>
      <c r="Q131" s="19"/>
      <c r="R131" s="88"/>
    </row>
    <row r="132" spans="1:18" ht="32.25" customHeight="1" x14ac:dyDescent="0.2">
      <c r="A132" s="4">
        <v>113</v>
      </c>
      <c r="B132" s="14" t="s">
        <v>66</v>
      </c>
      <c r="C132" s="12">
        <f t="shared" ref="C132:G132" si="65">C136+C135+C134+C133</f>
        <v>330118.39994999999</v>
      </c>
      <c r="D132" s="12">
        <f t="shared" si="65"/>
        <v>3276.8180000000002</v>
      </c>
      <c r="E132" s="12">
        <f t="shared" si="65"/>
        <v>645.47</v>
      </c>
      <c r="F132" s="12">
        <f t="shared" si="65"/>
        <v>1277.92659</v>
      </c>
      <c r="G132" s="12">
        <f t="shared" si="65"/>
        <v>10515.185359999999</v>
      </c>
      <c r="H132" s="12">
        <f>H136+H135+H134+H133</f>
        <v>10100</v>
      </c>
      <c r="I132" s="12">
        <f>I136+I135+I134+I133</f>
        <v>1000</v>
      </c>
      <c r="J132" s="12">
        <f>J136+J135+J134+J133</f>
        <v>303303</v>
      </c>
      <c r="K132" s="89">
        <v>18</v>
      </c>
      <c r="L132" s="89"/>
      <c r="M132" s="92"/>
      <c r="N132" s="91"/>
      <c r="O132" s="91"/>
      <c r="P132" s="91"/>
      <c r="Q132" s="91"/>
      <c r="R132" s="88"/>
    </row>
    <row r="133" spans="1:18" ht="21.75" customHeight="1" x14ac:dyDescent="0.2">
      <c r="A133" s="4">
        <v>114</v>
      </c>
      <c r="B133" s="14" t="s">
        <v>17</v>
      </c>
      <c r="C133" s="49">
        <v>0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66">
        <v>0</v>
      </c>
      <c r="K133" s="89" t="s">
        <v>4</v>
      </c>
      <c r="L133" s="89"/>
      <c r="M133" s="24"/>
      <c r="N133" s="19"/>
      <c r="O133" s="19"/>
      <c r="P133" s="19"/>
      <c r="Q133" s="19"/>
      <c r="R133" s="88"/>
    </row>
    <row r="134" spans="1:18" ht="20.25" customHeight="1" x14ac:dyDescent="0.2">
      <c r="A134" s="4">
        <v>115</v>
      </c>
      <c r="B134" s="14" t="s">
        <v>7</v>
      </c>
      <c r="C134" s="49">
        <v>0</v>
      </c>
      <c r="D134" s="49">
        <v>0</v>
      </c>
      <c r="E134" s="49">
        <v>0</v>
      </c>
      <c r="F134" s="49">
        <v>0</v>
      </c>
      <c r="G134" s="49">
        <v>0</v>
      </c>
      <c r="H134" s="49">
        <v>0</v>
      </c>
      <c r="I134" s="49">
        <v>0</v>
      </c>
      <c r="J134" s="66">
        <v>0</v>
      </c>
      <c r="K134" s="89" t="s">
        <v>4</v>
      </c>
      <c r="L134" s="89"/>
      <c r="M134" s="92"/>
      <c r="N134" s="91"/>
      <c r="O134" s="91"/>
      <c r="P134" s="91"/>
      <c r="Q134" s="91"/>
      <c r="R134" s="88"/>
    </row>
    <row r="135" spans="1:18" ht="24" customHeight="1" x14ac:dyDescent="0.2">
      <c r="A135" s="4">
        <v>116</v>
      </c>
      <c r="B135" s="14" t="s">
        <v>13</v>
      </c>
      <c r="C135" s="49">
        <f>D135+E135+F135+G135+H135+I135+J135</f>
        <v>330118.39994999999</v>
      </c>
      <c r="D135" s="49">
        <v>3276.8180000000002</v>
      </c>
      <c r="E135" s="49">
        <v>645.47</v>
      </c>
      <c r="F135" s="49">
        <v>1277.92659</v>
      </c>
      <c r="G135" s="49">
        <v>10515.185359999999</v>
      </c>
      <c r="H135" s="49">
        <v>10100</v>
      </c>
      <c r="I135" s="49">
        <v>1000</v>
      </c>
      <c r="J135" s="66">
        <v>303303</v>
      </c>
      <c r="K135" s="89" t="s">
        <v>4</v>
      </c>
      <c r="L135" s="89"/>
      <c r="M135" s="90"/>
      <c r="N135" s="91"/>
      <c r="O135" s="91"/>
      <c r="P135" s="91"/>
      <c r="Q135" s="91"/>
      <c r="R135" s="88"/>
    </row>
    <row r="136" spans="1:18" ht="24" customHeight="1" x14ac:dyDescent="0.2">
      <c r="A136" s="4">
        <v>117</v>
      </c>
      <c r="B136" s="14" t="s">
        <v>18</v>
      </c>
      <c r="C136" s="49">
        <v>0</v>
      </c>
      <c r="D136" s="49">
        <v>0</v>
      </c>
      <c r="E136" s="49">
        <v>0</v>
      </c>
      <c r="F136" s="49">
        <v>0</v>
      </c>
      <c r="G136" s="49">
        <v>0</v>
      </c>
      <c r="H136" s="49">
        <v>0</v>
      </c>
      <c r="I136" s="49">
        <v>0</v>
      </c>
      <c r="J136" s="66">
        <v>0</v>
      </c>
      <c r="K136" s="89" t="s">
        <v>4</v>
      </c>
      <c r="L136" s="89"/>
      <c r="M136" s="27"/>
      <c r="N136" s="19"/>
      <c r="O136" s="19"/>
      <c r="P136" s="19"/>
      <c r="Q136" s="19"/>
      <c r="R136" s="88"/>
    </row>
    <row r="137" spans="1:18" ht="39.75" customHeight="1" x14ac:dyDescent="0.2">
      <c r="A137" s="4">
        <v>118</v>
      </c>
      <c r="B137" s="14" t="s">
        <v>67</v>
      </c>
      <c r="C137" s="12">
        <f t="shared" ref="C137:G137" si="66">C141+C140+C139+C138</f>
        <v>1913.8225199999999</v>
      </c>
      <c r="D137" s="12">
        <f t="shared" si="66"/>
        <v>644.83452</v>
      </c>
      <c r="E137" s="12">
        <f t="shared" si="66"/>
        <v>375</v>
      </c>
      <c r="F137" s="12">
        <f t="shared" si="66"/>
        <v>410.12</v>
      </c>
      <c r="G137" s="12">
        <f t="shared" si="66"/>
        <v>146.06800000000001</v>
      </c>
      <c r="H137" s="12">
        <f>H141+H140+H139+H138</f>
        <v>137.80000000000001</v>
      </c>
      <c r="I137" s="12">
        <f>I141+I140+I139+I138</f>
        <v>100</v>
      </c>
      <c r="J137" s="12">
        <f>J141+J140+J139+J138</f>
        <v>100</v>
      </c>
      <c r="K137" s="89">
        <v>19</v>
      </c>
      <c r="L137" s="89"/>
      <c r="M137" s="92"/>
      <c r="N137" s="91"/>
      <c r="O137" s="91"/>
      <c r="P137" s="91"/>
      <c r="Q137" s="91"/>
      <c r="R137" s="88"/>
    </row>
    <row r="138" spans="1:18" ht="21" customHeight="1" x14ac:dyDescent="0.2">
      <c r="A138" s="4">
        <v>119</v>
      </c>
      <c r="B138" s="14" t="s">
        <v>17</v>
      </c>
      <c r="C138" s="49">
        <v>0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66">
        <v>0</v>
      </c>
      <c r="K138" s="89" t="s">
        <v>4</v>
      </c>
      <c r="L138" s="89"/>
      <c r="M138" s="24"/>
      <c r="N138" s="19"/>
      <c r="O138" s="19"/>
      <c r="P138" s="19"/>
      <c r="Q138" s="19"/>
      <c r="R138" s="88"/>
    </row>
    <row r="139" spans="1:18" ht="18" x14ac:dyDescent="0.2">
      <c r="A139" s="4">
        <v>120</v>
      </c>
      <c r="B139" s="14" t="s">
        <v>7</v>
      </c>
      <c r="C139" s="49">
        <f>D139+E139+F139+G139+H139</f>
        <v>0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66">
        <v>0</v>
      </c>
      <c r="K139" s="89" t="s">
        <v>4</v>
      </c>
      <c r="L139" s="89"/>
      <c r="M139" s="92"/>
      <c r="N139" s="91"/>
      <c r="O139" s="91"/>
      <c r="P139" s="91"/>
      <c r="Q139" s="91"/>
      <c r="R139" s="88"/>
    </row>
    <row r="140" spans="1:18" ht="18" x14ac:dyDescent="0.2">
      <c r="A140" s="4">
        <v>121</v>
      </c>
      <c r="B140" s="14" t="s">
        <v>13</v>
      </c>
      <c r="C140" s="49">
        <f>D140+E140+F140+G140+H140+I140+J140</f>
        <v>1913.8225199999999</v>
      </c>
      <c r="D140" s="49">
        <v>644.83452</v>
      </c>
      <c r="E140" s="49">
        <v>375</v>
      </c>
      <c r="F140" s="49">
        <v>410.12</v>
      </c>
      <c r="G140" s="49">
        <v>146.06800000000001</v>
      </c>
      <c r="H140" s="49">
        <v>137.80000000000001</v>
      </c>
      <c r="I140" s="49">
        <v>100</v>
      </c>
      <c r="J140" s="66">
        <v>100</v>
      </c>
      <c r="K140" s="89" t="s">
        <v>4</v>
      </c>
      <c r="L140" s="89"/>
      <c r="M140" s="101"/>
      <c r="N140" s="91"/>
      <c r="O140" s="91"/>
      <c r="P140" s="91"/>
      <c r="Q140" s="91"/>
      <c r="R140" s="88"/>
    </row>
    <row r="141" spans="1:18" ht="18" x14ac:dyDescent="0.2">
      <c r="A141" s="4">
        <v>122</v>
      </c>
      <c r="B141" s="14" t="s">
        <v>18</v>
      </c>
      <c r="C141" s="49">
        <v>0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66">
        <v>0</v>
      </c>
      <c r="K141" s="89" t="s">
        <v>4</v>
      </c>
      <c r="L141" s="89"/>
      <c r="M141" s="18"/>
      <c r="N141" s="19"/>
      <c r="O141" s="19"/>
      <c r="P141" s="19"/>
      <c r="Q141" s="19"/>
      <c r="R141" s="88"/>
    </row>
    <row r="142" spans="1:18" ht="34.5" customHeight="1" x14ac:dyDescent="0.2">
      <c r="A142" s="4">
        <v>123</v>
      </c>
      <c r="B142" s="14" t="s">
        <v>68</v>
      </c>
      <c r="C142" s="12">
        <f t="shared" ref="C142:G142" si="67">C146+C145+C144+C143</f>
        <v>5728.25</v>
      </c>
      <c r="D142" s="12">
        <f t="shared" si="67"/>
        <v>1315.75</v>
      </c>
      <c r="E142" s="12">
        <f t="shared" si="67"/>
        <v>693.5</v>
      </c>
      <c r="F142" s="12">
        <f t="shared" si="67"/>
        <v>1334</v>
      </c>
      <c r="G142" s="12">
        <f t="shared" si="67"/>
        <v>585</v>
      </c>
      <c r="H142" s="12">
        <f>H146+H145+H144+H143</f>
        <v>600</v>
      </c>
      <c r="I142" s="12">
        <f>I146+I145+I144+I143</f>
        <v>600</v>
      </c>
      <c r="J142" s="12">
        <f>J146+J145+J144+J143</f>
        <v>600</v>
      </c>
      <c r="K142" s="89">
        <v>20</v>
      </c>
      <c r="L142" s="89"/>
      <c r="M142" s="92"/>
      <c r="N142" s="91"/>
      <c r="O142" s="91"/>
      <c r="P142" s="91"/>
      <c r="Q142" s="91"/>
      <c r="R142" s="88"/>
    </row>
    <row r="143" spans="1:18" ht="19.5" customHeight="1" x14ac:dyDescent="0.2">
      <c r="A143" s="4">
        <v>124</v>
      </c>
      <c r="B143" s="14" t="s">
        <v>17</v>
      </c>
      <c r="C143" s="49">
        <v>0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66">
        <v>0</v>
      </c>
      <c r="K143" s="89" t="s">
        <v>4</v>
      </c>
      <c r="L143" s="89"/>
      <c r="M143" s="24"/>
      <c r="N143" s="19"/>
      <c r="O143" s="19"/>
      <c r="P143" s="19"/>
      <c r="Q143" s="19"/>
      <c r="R143" s="88"/>
    </row>
    <row r="144" spans="1:18" ht="25.5" customHeight="1" x14ac:dyDescent="0.2">
      <c r="A144" s="4">
        <v>125</v>
      </c>
      <c r="B144" s="14" t="s">
        <v>7</v>
      </c>
      <c r="C144" s="49">
        <f>D144+E144+F144+G144+H144</f>
        <v>0</v>
      </c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66">
        <v>0</v>
      </c>
      <c r="K144" s="89" t="s">
        <v>4</v>
      </c>
      <c r="L144" s="89"/>
      <c r="M144" s="92"/>
      <c r="N144" s="91"/>
      <c r="O144" s="91"/>
      <c r="P144" s="91"/>
      <c r="Q144" s="91"/>
      <c r="R144" s="88"/>
    </row>
    <row r="145" spans="1:18" ht="24.75" customHeight="1" x14ac:dyDescent="0.2">
      <c r="A145" s="4">
        <v>126</v>
      </c>
      <c r="B145" s="14" t="s">
        <v>13</v>
      </c>
      <c r="C145" s="49">
        <f>D145+E145+F145+G145+H145+I145+J145</f>
        <v>5728.25</v>
      </c>
      <c r="D145" s="49">
        <v>1315.75</v>
      </c>
      <c r="E145" s="49">
        <v>693.5</v>
      </c>
      <c r="F145" s="49">
        <v>1334</v>
      </c>
      <c r="G145" s="49">
        <v>585</v>
      </c>
      <c r="H145" s="49">
        <v>600</v>
      </c>
      <c r="I145" s="49">
        <v>600</v>
      </c>
      <c r="J145" s="66">
        <v>600</v>
      </c>
      <c r="K145" s="89" t="s">
        <v>4</v>
      </c>
      <c r="L145" s="89"/>
      <c r="M145" s="101"/>
      <c r="N145" s="91"/>
      <c r="O145" s="91"/>
      <c r="P145" s="91"/>
      <c r="Q145" s="91"/>
      <c r="R145" s="88"/>
    </row>
    <row r="146" spans="1:18" ht="24.75" customHeight="1" x14ac:dyDescent="0.2">
      <c r="A146" s="4">
        <v>127</v>
      </c>
      <c r="B146" s="14" t="s">
        <v>18</v>
      </c>
      <c r="C146" s="49">
        <v>0</v>
      </c>
      <c r="D146" s="49">
        <v>0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66">
        <v>0</v>
      </c>
      <c r="K146" s="89" t="s">
        <v>4</v>
      </c>
      <c r="L146" s="89"/>
      <c r="M146" s="18"/>
      <c r="N146" s="19"/>
      <c r="O146" s="19"/>
      <c r="P146" s="19"/>
      <c r="Q146" s="19"/>
      <c r="R146" s="88"/>
    </row>
    <row r="147" spans="1:18" ht="46.5" customHeight="1" x14ac:dyDescent="0.2">
      <c r="A147" s="4">
        <v>128</v>
      </c>
      <c r="B147" s="14" t="s">
        <v>69</v>
      </c>
      <c r="C147" s="51">
        <f t="shared" ref="C147:G147" si="68">C151+C150+C149+C148</f>
        <v>35744.654999999999</v>
      </c>
      <c r="D147" s="51">
        <f t="shared" si="68"/>
        <v>244.15</v>
      </c>
      <c r="E147" s="51">
        <f t="shared" si="68"/>
        <v>228.33</v>
      </c>
      <c r="F147" s="51">
        <f t="shared" si="68"/>
        <v>6095</v>
      </c>
      <c r="G147" s="51">
        <f t="shared" si="68"/>
        <v>0</v>
      </c>
      <c r="H147" s="51">
        <f>H151+H150+H149+H148</f>
        <v>8177.1750000000002</v>
      </c>
      <c r="I147" s="51">
        <f>I151+I150+I149+I148</f>
        <v>1000</v>
      </c>
      <c r="J147" s="51">
        <f>J151+J150+J149+J148</f>
        <v>20000</v>
      </c>
      <c r="K147" s="89">
        <v>17</v>
      </c>
      <c r="L147" s="89"/>
      <c r="M147" s="92"/>
      <c r="N147" s="91"/>
      <c r="O147" s="91"/>
      <c r="P147" s="91"/>
      <c r="Q147" s="91"/>
      <c r="R147" s="88"/>
    </row>
    <row r="148" spans="1:18" ht="25.5" customHeight="1" x14ac:dyDescent="0.2">
      <c r="A148" s="4">
        <v>129</v>
      </c>
      <c r="B148" s="14" t="s">
        <v>17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89" t="s">
        <v>4</v>
      </c>
      <c r="L148" s="89"/>
      <c r="M148" s="24"/>
      <c r="N148" s="19"/>
      <c r="O148" s="19"/>
      <c r="P148" s="19"/>
      <c r="Q148" s="19"/>
      <c r="R148" s="88"/>
    </row>
    <row r="149" spans="1:18" ht="20.25" customHeight="1" x14ac:dyDescent="0.2">
      <c r="A149" s="4">
        <v>130</v>
      </c>
      <c r="B149" s="14" t="s">
        <v>7</v>
      </c>
      <c r="C149" s="49">
        <v>0</v>
      </c>
      <c r="D149" s="49">
        <v>0</v>
      </c>
      <c r="E149" s="49">
        <v>0</v>
      </c>
      <c r="F149" s="49">
        <v>0</v>
      </c>
      <c r="G149" s="49">
        <v>0</v>
      </c>
      <c r="H149" s="49">
        <v>0</v>
      </c>
      <c r="I149" s="49">
        <v>0</v>
      </c>
      <c r="J149" s="66">
        <v>0</v>
      </c>
      <c r="K149" s="89" t="s">
        <v>4</v>
      </c>
      <c r="L149" s="89"/>
      <c r="M149" s="92"/>
      <c r="N149" s="91"/>
      <c r="O149" s="91"/>
      <c r="P149" s="91"/>
      <c r="Q149" s="91"/>
      <c r="R149" s="88"/>
    </row>
    <row r="150" spans="1:18" ht="21" customHeight="1" x14ac:dyDescent="0.2">
      <c r="A150" s="4">
        <v>131</v>
      </c>
      <c r="B150" s="14" t="s">
        <v>13</v>
      </c>
      <c r="C150" s="49">
        <f>D150+E150+F150+G150+H150+I150+J150</f>
        <v>35744.654999999999</v>
      </c>
      <c r="D150" s="49">
        <v>244.15</v>
      </c>
      <c r="E150" s="49">
        <v>228.33</v>
      </c>
      <c r="F150" s="49">
        <v>6095</v>
      </c>
      <c r="G150" s="49">
        <v>0</v>
      </c>
      <c r="H150" s="49">
        <v>8177.1750000000002</v>
      </c>
      <c r="I150" s="49">
        <v>1000</v>
      </c>
      <c r="J150" s="66">
        <v>20000</v>
      </c>
      <c r="K150" s="89" t="s">
        <v>4</v>
      </c>
      <c r="L150" s="89"/>
      <c r="M150" s="92"/>
      <c r="N150" s="91"/>
      <c r="O150" s="91"/>
      <c r="P150" s="91"/>
      <c r="Q150" s="91"/>
      <c r="R150" s="88"/>
    </row>
    <row r="151" spans="1:18" ht="21" customHeight="1" x14ac:dyDescent="0.2">
      <c r="A151" s="4">
        <v>132</v>
      </c>
      <c r="B151" s="14" t="s">
        <v>18</v>
      </c>
      <c r="C151" s="49">
        <v>0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66">
        <v>0</v>
      </c>
      <c r="K151" s="89" t="s">
        <v>4</v>
      </c>
      <c r="L151" s="89"/>
      <c r="M151" s="24"/>
      <c r="N151" s="19"/>
      <c r="O151" s="19"/>
      <c r="P151" s="19"/>
      <c r="Q151" s="19"/>
      <c r="R151" s="88"/>
    </row>
    <row r="152" spans="1:18" ht="79.5" customHeight="1" x14ac:dyDescent="0.2">
      <c r="A152" s="4">
        <v>133</v>
      </c>
      <c r="B152" s="14" t="s">
        <v>70</v>
      </c>
      <c r="C152" s="12">
        <f t="shared" ref="C152:G152" si="69">C161+C155+C154+C153</f>
        <v>5237.5</v>
      </c>
      <c r="D152" s="12">
        <f t="shared" si="69"/>
        <v>850</v>
      </c>
      <c r="E152" s="12">
        <f t="shared" si="69"/>
        <v>845.4</v>
      </c>
      <c r="F152" s="12">
        <f>F161+F155+F154+F153</f>
        <v>936.1</v>
      </c>
      <c r="G152" s="12">
        <f t="shared" si="69"/>
        <v>857</v>
      </c>
      <c r="H152" s="12">
        <f>H161+H155+H154+H153</f>
        <v>583</v>
      </c>
      <c r="I152" s="12">
        <f>I161+I155+I154+I153</f>
        <v>583</v>
      </c>
      <c r="J152" s="12">
        <f>J161+J155+J154+J153</f>
        <v>583</v>
      </c>
      <c r="K152" s="89">
        <v>22</v>
      </c>
      <c r="L152" s="89"/>
      <c r="M152" s="92"/>
      <c r="N152" s="91"/>
      <c r="O152" s="91"/>
      <c r="P152" s="91"/>
      <c r="Q152" s="91"/>
      <c r="R152" s="88"/>
    </row>
    <row r="153" spans="1:18" ht="21" customHeight="1" x14ac:dyDescent="0.2">
      <c r="A153" s="4">
        <v>134</v>
      </c>
      <c r="B153" s="14" t="s">
        <v>17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35">
        <v>0</v>
      </c>
      <c r="J153" s="66">
        <v>0</v>
      </c>
      <c r="K153" s="89" t="s">
        <v>4</v>
      </c>
      <c r="L153" s="89"/>
      <c r="M153" s="24"/>
      <c r="N153" s="19"/>
      <c r="O153" s="19"/>
      <c r="P153" s="19"/>
      <c r="Q153" s="19"/>
      <c r="R153" s="88"/>
    </row>
    <row r="154" spans="1:18" ht="27.75" customHeight="1" x14ac:dyDescent="0.2">
      <c r="A154" s="4">
        <v>135</v>
      </c>
      <c r="B154" s="14" t="s">
        <v>23</v>
      </c>
      <c r="C154" s="49">
        <f>D154+E154+F154+G154+H154+I154+J154</f>
        <v>5137.5</v>
      </c>
      <c r="D154" s="49">
        <v>850</v>
      </c>
      <c r="E154" s="49">
        <v>845.4</v>
      </c>
      <c r="F154" s="49">
        <v>836.1</v>
      </c>
      <c r="G154" s="49">
        <v>857</v>
      </c>
      <c r="H154" s="49">
        <v>583</v>
      </c>
      <c r="I154" s="49">
        <v>583</v>
      </c>
      <c r="J154" s="66">
        <v>583</v>
      </c>
      <c r="K154" s="89" t="s">
        <v>4</v>
      </c>
      <c r="L154" s="89"/>
      <c r="M154" s="125">
        <f>D154+E154+F154+G154+H154</f>
        <v>3971.5</v>
      </c>
      <c r="N154" s="91"/>
      <c r="O154" s="91"/>
      <c r="P154" s="91"/>
      <c r="Q154" s="91"/>
      <c r="R154" s="88"/>
    </row>
    <row r="155" spans="1:18" ht="23.25" customHeight="1" x14ac:dyDescent="0.2">
      <c r="A155" s="4">
        <v>136</v>
      </c>
      <c r="B155" s="14" t="s">
        <v>13</v>
      </c>
      <c r="C155" s="49">
        <f>D155+E155+F155+G155+H155+I155+J155</f>
        <v>100</v>
      </c>
      <c r="D155" s="49">
        <v>0</v>
      </c>
      <c r="E155" s="49">
        <v>0</v>
      </c>
      <c r="F155" s="49">
        <v>100</v>
      </c>
      <c r="G155" s="49">
        <v>0</v>
      </c>
      <c r="H155" s="49">
        <v>0</v>
      </c>
      <c r="I155" s="49">
        <v>0</v>
      </c>
      <c r="J155" s="66">
        <v>0</v>
      </c>
      <c r="K155" s="89" t="s">
        <v>4</v>
      </c>
      <c r="L155" s="89"/>
      <c r="M155" s="92"/>
      <c r="N155" s="91"/>
      <c r="O155" s="91"/>
      <c r="P155" s="91"/>
      <c r="Q155" s="91"/>
      <c r="R155" s="88"/>
    </row>
    <row r="156" spans="1:18" ht="23.25" customHeight="1" x14ac:dyDescent="0.2">
      <c r="A156" s="4">
        <v>137</v>
      </c>
      <c r="B156" s="46" t="s">
        <v>18</v>
      </c>
      <c r="C156" s="49">
        <v>0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66">
        <v>0</v>
      </c>
      <c r="K156" s="89" t="s">
        <v>4</v>
      </c>
      <c r="L156" s="89"/>
      <c r="M156" s="44"/>
      <c r="N156" s="45"/>
      <c r="O156" s="45"/>
      <c r="P156" s="45"/>
      <c r="Q156" s="45"/>
      <c r="R156" s="88"/>
    </row>
    <row r="157" spans="1:18" ht="46.5" customHeight="1" x14ac:dyDescent="0.2">
      <c r="A157" s="4">
        <v>138</v>
      </c>
      <c r="B157" s="78" t="s">
        <v>71</v>
      </c>
      <c r="C157" s="51">
        <f t="shared" ref="C157:G157" si="70">C161+C160+C159+C158</f>
        <v>4758.3138799999997</v>
      </c>
      <c r="D157" s="51">
        <f t="shared" si="70"/>
        <v>0</v>
      </c>
      <c r="E157" s="51">
        <f t="shared" si="70"/>
        <v>0</v>
      </c>
      <c r="F157" s="51">
        <f t="shared" si="70"/>
        <v>0</v>
      </c>
      <c r="G157" s="51">
        <f t="shared" si="70"/>
        <v>1458.3138799999999</v>
      </c>
      <c r="H157" s="51">
        <f>H161+H160+H159+H158</f>
        <v>1100</v>
      </c>
      <c r="I157" s="51">
        <f>I161+I160+I159+I158</f>
        <v>1100</v>
      </c>
      <c r="J157" s="51">
        <f>J161+J160+J159+J158</f>
        <v>1100</v>
      </c>
      <c r="K157" s="89">
        <v>23.24</v>
      </c>
      <c r="L157" s="89"/>
      <c r="M157" s="92"/>
      <c r="N157" s="91"/>
      <c r="O157" s="91"/>
      <c r="P157" s="91"/>
      <c r="Q157" s="91"/>
      <c r="R157" s="88"/>
    </row>
    <row r="158" spans="1:18" ht="25.5" customHeight="1" x14ac:dyDescent="0.2">
      <c r="A158" s="4">
        <v>139</v>
      </c>
      <c r="B158" s="46" t="s">
        <v>17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89" t="s">
        <v>4</v>
      </c>
      <c r="L158" s="89"/>
      <c r="M158" s="44"/>
      <c r="N158" s="45"/>
      <c r="O158" s="45"/>
      <c r="P158" s="45"/>
      <c r="Q158" s="45"/>
      <c r="R158" s="88"/>
    </row>
    <row r="159" spans="1:18" ht="20.25" customHeight="1" x14ac:dyDescent="0.2">
      <c r="A159" s="4">
        <v>140</v>
      </c>
      <c r="B159" s="46" t="s">
        <v>7</v>
      </c>
      <c r="C159" s="49">
        <v>0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66">
        <v>0</v>
      </c>
      <c r="K159" s="89" t="s">
        <v>4</v>
      </c>
      <c r="L159" s="89"/>
      <c r="M159" s="92"/>
      <c r="N159" s="91"/>
      <c r="O159" s="91"/>
      <c r="P159" s="91"/>
      <c r="Q159" s="91"/>
      <c r="R159" s="88"/>
    </row>
    <row r="160" spans="1:18" ht="21" customHeight="1" x14ac:dyDescent="0.2">
      <c r="A160" s="4">
        <v>141</v>
      </c>
      <c r="B160" s="46" t="s">
        <v>13</v>
      </c>
      <c r="C160" s="49">
        <f>D160+E160+F160+G160+H160+I160+J160</f>
        <v>4758.3138799999997</v>
      </c>
      <c r="D160" s="49">
        <v>0</v>
      </c>
      <c r="E160" s="49">
        <v>0</v>
      </c>
      <c r="F160" s="49">
        <v>0</v>
      </c>
      <c r="G160" s="49">
        <v>1458.3138799999999</v>
      </c>
      <c r="H160" s="49">
        <v>1100</v>
      </c>
      <c r="I160" s="49">
        <v>1100</v>
      </c>
      <c r="J160" s="66">
        <v>1100</v>
      </c>
      <c r="K160" s="89" t="s">
        <v>4</v>
      </c>
      <c r="L160" s="89"/>
      <c r="M160" s="92"/>
      <c r="N160" s="91"/>
      <c r="O160" s="91"/>
      <c r="P160" s="91"/>
      <c r="Q160" s="91"/>
      <c r="R160" s="88"/>
    </row>
    <row r="161" spans="1:18" ht="21" customHeight="1" x14ac:dyDescent="0.2">
      <c r="A161" s="4">
        <v>142</v>
      </c>
      <c r="B161" s="46" t="s">
        <v>18</v>
      </c>
      <c r="C161" s="47">
        <v>0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66">
        <v>0</v>
      </c>
      <c r="K161" s="89" t="s">
        <v>4</v>
      </c>
      <c r="L161" s="89"/>
      <c r="M161" s="44"/>
      <c r="N161" s="45"/>
      <c r="O161" s="45"/>
      <c r="P161" s="45"/>
      <c r="Q161" s="45"/>
      <c r="R161" s="88"/>
    </row>
    <row r="162" spans="1:18" s="54" customFormat="1" ht="30" customHeight="1" x14ac:dyDescent="0.2">
      <c r="A162" s="53">
        <v>143</v>
      </c>
      <c r="B162" s="124" t="s">
        <v>58</v>
      </c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3"/>
      <c r="N162" s="119"/>
      <c r="O162" s="119"/>
      <c r="P162" s="119"/>
      <c r="Q162" s="119"/>
      <c r="R162" s="88"/>
    </row>
    <row r="163" spans="1:18" ht="30.75" customHeight="1" x14ac:dyDescent="0.2">
      <c r="A163" s="4">
        <v>144</v>
      </c>
      <c r="B163" s="14" t="s">
        <v>25</v>
      </c>
      <c r="C163" s="49">
        <f>C165+C166</f>
        <v>83804.455069999996</v>
      </c>
      <c r="D163" s="49">
        <f t="shared" ref="D163:H163" si="71">D165+D166</f>
        <v>17370.234100000001</v>
      </c>
      <c r="E163" s="50">
        <f t="shared" si="71"/>
        <v>38503.775020000001</v>
      </c>
      <c r="F163" s="49">
        <f t="shared" si="71"/>
        <v>21493.263189999998</v>
      </c>
      <c r="G163" s="49">
        <f t="shared" si="71"/>
        <v>5404.9827599999999</v>
      </c>
      <c r="H163" s="49">
        <f t="shared" si="71"/>
        <v>1032.2</v>
      </c>
      <c r="I163" s="49">
        <f t="shared" ref="I163:J163" si="72">I165+I166</f>
        <v>0</v>
      </c>
      <c r="J163" s="66">
        <f t="shared" si="72"/>
        <v>0</v>
      </c>
      <c r="K163" s="89" t="s">
        <v>4</v>
      </c>
      <c r="L163" s="89"/>
      <c r="M163" s="90">
        <f>D163+E163+F163+G163+H163</f>
        <v>83804.455069999996</v>
      </c>
      <c r="N163" s="91"/>
      <c r="O163" s="91"/>
      <c r="P163" s="91"/>
      <c r="Q163" s="91"/>
      <c r="R163" s="88"/>
    </row>
    <row r="164" spans="1:18" ht="20.25" customHeight="1" x14ac:dyDescent="0.2">
      <c r="A164" s="4">
        <v>145</v>
      </c>
      <c r="B164" s="14" t="s">
        <v>17</v>
      </c>
      <c r="C164" s="49">
        <v>0</v>
      </c>
      <c r="D164" s="49">
        <v>0</v>
      </c>
      <c r="E164" s="50">
        <v>0</v>
      </c>
      <c r="F164" s="49">
        <v>0</v>
      </c>
      <c r="G164" s="49">
        <v>0</v>
      </c>
      <c r="H164" s="49">
        <v>0</v>
      </c>
      <c r="I164" s="49">
        <v>0</v>
      </c>
      <c r="J164" s="66">
        <v>0</v>
      </c>
      <c r="K164" s="89" t="s">
        <v>4</v>
      </c>
      <c r="L164" s="89"/>
      <c r="M164" s="27"/>
      <c r="N164" s="19"/>
      <c r="O164" s="19"/>
      <c r="P164" s="19"/>
      <c r="Q164" s="19"/>
      <c r="R164" s="88"/>
    </row>
    <row r="165" spans="1:18" ht="24" customHeight="1" x14ac:dyDescent="0.2">
      <c r="A165" s="4">
        <v>146</v>
      </c>
      <c r="B165" s="14" t="s">
        <v>7</v>
      </c>
      <c r="C165" s="49">
        <f t="shared" ref="C165:H166" si="73">C170+C175</f>
        <v>37431.926979999997</v>
      </c>
      <c r="D165" s="49">
        <f t="shared" si="73"/>
        <v>14276.17668</v>
      </c>
      <c r="E165" s="49">
        <f t="shared" si="73"/>
        <v>16724.028910000001</v>
      </c>
      <c r="F165" s="49">
        <f t="shared" si="73"/>
        <v>6431.7213899999997</v>
      </c>
      <c r="G165" s="49">
        <f t="shared" si="73"/>
        <v>0</v>
      </c>
      <c r="H165" s="49">
        <f t="shared" si="73"/>
        <v>0</v>
      </c>
      <c r="I165" s="49">
        <f t="shared" ref="I165:J165" si="74">I170+I175</f>
        <v>0</v>
      </c>
      <c r="J165" s="66">
        <f t="shared" si="74"/>
        <v>0</v>
      </c>
      <c r="K165" s="89" t="s">
        <v>4</v>
      </c>
      <c r="L165" s="89"/>
      <c r="M165" s="90">
        <f>D165+E165+F165+G165+H165</f>
        <v>37431.926980000004</v>
      </c>
      <c r="N165" s="91"/>
      <c r="O165" s="91"/>
      <c r="P165" s="91"/>
      <c r="Q165" s="91"/>
      <c r="R165" s="88"/>
    </row>
    <row r="166" spans="1:18" ht="22.5" customHeight="1" x14ac:dyDescent="0.2">
      <c r="A166" s="4">
        <v>147</v>
      </c>
      <c r="B166" s="14" t="s">
        <v>13</v>
      </c>
      <c r="C166" s="49">
        <f t="shared" si="73"/>
        <v>46372.528089999993</v>
      </c>
      <c r="D166" s="49">
        <f t="shared" si="73"/>
        <v>3094.0574200000001</v>
      </c>
      <c r="E166" s="49">
        <f t="shared" si="73"/>
        <v>21779.74611</v>
      </c>
      <c r="F166" s="49">
        <f t="shared" si="73"/>
        <v>15061.541799999999</v>
      </c>
      <c r="G166" s="49">
        <f t="shared" si="73"/>
        <v>5404.9827599999999</v>
      </c>
      <c r="H166" s="49">
        <f t="shared" si="73"/>
        <v>1032.2</v>
      </c>
      <c r="I166" s="49">
        <f t="shared" ref="I166:J166" si="75">I171+I176</f>
        <v>0</v>
      </c>
      <c r="J166" s="66">
        <f t="shared" si="75"/>
        <v>0</v>
      </c>
      <c r="K166" s="89" t="s">
        <v>4</v>
      </c>
      <c r="L166" s="89"/>
      <c r="M166" s="90">
        <f>D166+E166+F166+G166+H166</f>
        <v>46372.528089999993</v>
      </c>
      <c r="N166" s="91"/>
      <c r="O166" s="91"/>
      <c r="P166" s="91"/>
      <c r="Q166" s="91"/>
      <c r="R166" s="88"/>
    </row>
    <row r="167" spans="1:18" ht="22.5" customHeight="1" x14ac:dyDescent="0.2">
      <c r="A167" s="4">
        <v>148</v>
      </c>
      <c r="B167" s="14" t="s">
        <v>18</v>
      </c>
      <c r="C167" s="49">
        <v>0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66">
        <v>0</v>
      </c>
      <c r="K167" s="89" t="s">
        <v>4</v>
      </c>
      <c r="L167" s="89"/>
      <c r="M167" s="27"/>
      <c r="N167" s="19"/>
      <c r="O167" s="19"/>
      <c r="P167" s="19"/>
      <c r="Q167" s="19"/>
      <c r="R167" s="88"/>
    </row>
    <row r="168" spans="1:18" s="20" customFormat="1" ht="25.5" customHeight="1" x14ac:dyDescent="0.2">
      <c r="A168" s="4">
        <v>149</v>
      </c>
      <c r="B168" s="14" t="s">
        <v>24</v>
      </c>
      <c r="C168" s="49">
        <f>C170+C171</f>
        <v>81203.579249999981</v>
      </c>
      <c r="D168" s="49">
        <f>D170+D171</f>
        <v>17199.087879999999</v>
      </c>
      <c r="E168" s="49">
        <f t="shared" ref="E168:H168" si="76">E170+E171</f>
        <v>37354.045020000005</v>
      </c>
      <c r="F168" s="49">
        <f t="shared" si="76"/>
        <v>20213.263589999999</v>
      </c>
      <c r="G168" s="49">
        <f t="shared" si="76"/>
        <v>5404.9827599999999</v>
      </c>
      <c r="H168" s="49">
        <f t="shared" si="76"/>
        <v>1032.2</v>
      </c>
      <c r="I168" s="49">
        <f t="shared" ref="I168:J168" si="77">I170+I171</f>
        <v>0</v>
      </c>
      <c r="J168" s="66">
        <f t="shared" si="77"/>
        <v>0</v>
      </c>
      <c r="K168" s="89" t="s">
        <v>6</v>
      </c>
      <c r="L168" s="89"/>
      <c r="M168" s="103">
        <f>D168+E168+F168+G168+H168</f>
        <v>81203.579249999995</v>
      </c>
      <c r="N168" s="106"/>
      <c r="O168" s="106"/>
      <c r="P168" s="106"/>
      <c r="Q168" s="106"/>
      <c r="R168" s="88"/>
    </row>
    <row r="169" spans="1:18" s="17" customFormat="1" ht="21.75" customHeight="1" x14ac:dyDescent="0.2">
      <c r="A169" s="4">
        <v>150</v>
      </c>
      <c r="B169" s="14" t="s">
        <v>17</v>
      </c>
      <c r="C169" s="49">
        <v>0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66">
        <v>0</v>
      </c>
      <c r="K169" s="89" t="s">
        <v>4</v>
      </c>
      <c r="L169" s="89"/>
      <c r="M169" s="30"/>
      <c r="N169" s="22"/>
      <c r="O169" s="22"/>
      <c r="P169" s="22"/>
      <c r="Q169" s="22"/>
      <c r="R169" s="88"/>
    </row>
    <row r="170" spans="1:18" ht="23.25" customHeight="1" x14ac:dyDescent="0.2">
      <c r="A170" s="4">
        <v>151</v>
      </c>
      <c r="B170" s="14" t="s">
        <v>7</v>
      </c>
      <c r="C170" s="49">
        <f>C191+C206+C196+C211</f>
        <v>37431.926979999997</v>
      </c>
      <c r="D170" s="49">
        <f t="shared" ref="D170:E171" si="78">D191+D206+D196+D211</f>
        <v>14276.17668</v>
      </c>
      <c r="E170" s="49">
        <f t="shared" si="78"/>
        <v>16724.028910000001</v>
      </c>
      <c r="F170" s="49">
        <f>F191+F206+F196</f>
        <v>6431.7213899999997</v>
      </c>
      <c r="G170" s="49">
        <f>G191+G206+G196</f>
        <v>0</v>
      </c>
      <c r="H170" s="49">
        <f>H191+H206+H196</f>
        <v>0</v>
      </c>
      <c r="I170" s="49">
        <f>I191+I206+I196</f>
        <v>0</v>
      </c>
      <c r="J170" s="66">
        <f>J191+J206+J196</f>
        <v>0</v>
      </c>
      <c r="K170" s="89" t="s">
        <v>6</v>
      </c>
      <c r="L170" s="89"/>
      <c r="M170" s="93">
        <f>D170+E170+F170+G170+H170</f>
        <v>37431.926980000004</v>
      </c>
      <c r="N170" s="91"/>
      <c r="O170" s="91"/>
      <c r="P170" s="91"/>
      <c r="Q170" s="91"/>
      <c r="R170" s="88"/>
    </row>
    <row r="171" spans="1:18" s="20" customFormat="1" ht="22.5" customHeight="1" x14ac:dyDescent="0.2">
      <c r="A171" s="4">
        <v>152</v>
      </c>
      <c r="B171" s="14" t="s">
        <v>13</v>
      </c>
      <c r="C171" s="49">
        <f>D171+E171+F171+G171+H171+I171+J171</f>
        <v>43771.652269999991</v>
      </c>
      <c r="D171" s="49">
        <f t="shared" si="78"/>
        <v>2922.9112</v>
      </c>
      <c r="E171" s="49">
        <f t="shared" si="78"/>
        <v>20630.01611</v>
      </c>
      <c r="F171" s="49">
        <f>F192+F207+F197+F212</f>
        <v>13781.5422</v>
      </c>
      <c r="G171" s="49">
        <f>G192+G207+G197+G212+G217</f>
        <v>5404.9827599999999</v>
      </c>
      <c r="H171" s="49">
        <f>H192+H207+H197+H212+H217</f>
        <v>1032.2</v>
      </c>
      <c r="I171" s="49">
        <f>I192+I207+I197+I212</f>
        <v>0</v>
      </c>
      <c r="J171" s="66">
        <f>J192+J207+J197+J212</f>
        <v>0</v>
      </c>
      <c r="K171" s="89" t="s">
        <v>6</v>
      </c>
      <c r="L171" s="89"/>
      <c r="M171" s="103">
        <f>D171+E171+F171+G171+H171</f>
        <v>43771.652269999991</v>
      </c>
      <c r="N171" s="106"/>
      <c r="O171" s="106"/>
      <c r="P171" s="106"/>
      <c r="Q171" s="106"/>
      <c r="R171" s="88"/>
    </row>
    <row r="172" spans="1:18" s="17" customFormat="1" ht="22.5" customHeight="1" x14ac:dyDescent="0.2">
      <c r="A172" s="4">
        <v>153</v>
      </c>
      <c r="B172" s="14" t="s">
        <v>18</v>
      </c>
      <c r="C172" s="49">
        <v>0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66">
        <v>0</v>
      </c>
      <c r="K172" s="89" t="s">
        <v>4</v>
      </c>
      <c r="L172" s="89"/>
      <c r="M172" s="30"/>
      <c r="N172" s="22"/>
      <c r="O172" s="22"/>
      <c r="P172" s="22"/>
      <c r="Q172" s="22"/>
      <c r="R172" s="88"/>
    </row>
    <row r="173" spans="1:18" ht="20.25" customHeight="1" x14ac:dyDescent="0.2">
      <c r="A173" s="4">
        <v>154</v>
      </c>
      <c r="B173" s="14" t="s">
        <v>22</v>
      </c>
      <c r="C173" s="49">
        <f>C175+C176</f>
        <v>2600.8758200000002</v>
      </c>
      <c r="D173" s="49">
        <f>D175+D176</f>
        <v>171.14622</v>
      </c>
      <c r="E173" s="49">
        <f t="shared" ref="E173:H173" si="79">E175+E176</f>
        <v>1149.73</v>
      </c>
      <c r="F173" s="49">
        <f t="shared" si="79"/>
        <v>1279.9996000000001</v>
      </c>
      <c r="G173" s="49">
        <f t="shared" si="79"/>
        <v>0</v>
      </c>
      <c r="H173" s="49">
        <f t="shared" si="79"/>
        <v>0</v>
      </c>
      <c r="I173" s="49">
        <f t="shared" ref="I173:J173" si="80">I175+I176</f>
        <v>0</v>
      </c>
      <c r="J173" s="66">
        <f t="shared" si="80"/>
        <v>0</v>
      </c>
      <c r="K173" s="89" t="s">
        <v>4</v>
      </c>
      <c r="L173" s="89"/>
      <c r="M173" s="93">
        <f>D173+E173+F173+G173+H173</f>
        <v>2600.8758200000002</v>
      </c>
      <c r="N173" s="91"/>
      <c r="O173" s="91"/>
      <c r="P173" s="91"/>
      <c r="Q173" s="91"/>
      <c r="R173" s="88"/>
    </row>
    <row r="174" spans="1:18" ht="20.25" customHeight="1" x14ac:dyDescent="0.2">
      <c r="A174" s="4">
        <v>155</v>
      </c>
      <c r="B174" s="14" t="s">
        <v>17</v>
      </c>
      <c r="C174" s="49">
        <v>0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66">
        <v>0</v>
      </c>
      <c r="K174" s="89" t="s">
        <v>4</v>
      </c>
      <c r="L174" s="89"/>
      <c r="M174" s="25"/>
      <c r="N174" s="19"/>
      <c r="O174" s="19"/>
      <c r="P174" s="19"/>
      <c r="Q174" s="19"/>
      <c r="R174" s="88"/>
    </row>
    <row r="175" spans="1:18" ht="21" customHeight="1" x14ac:dyDescent="0.2">
      <c r="A175" s="4">
        <v>156</v>
      </c>
      <c r="B175" s="14" t="s">
        <v>7</v>
      </c>
      <c r="C175" s="49">
        <v>0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66">
        <v>0</v>
      </c>
      <c r="K175" s="89" t="s">
        <v>4</v>
      </c>
      <c r="L175" s="89"/>
      <c r="M175" s="93">
        <f>D175+E175+F175+G175+H175</f>
        <v>0</v>
      </c>
      <c r="N175" s="91"/>
      <c r="O175" s="91"/>
      <c r="P175" s="91"/>
      <c r="Q175" s="91"/>
      <c r="R175" s="88"/>
    </row>
    <row r="176" spans="1:18" ht="18.75" customHeight="1" x14ac:dyDescent="0.2">
      <c r="A176" s="4">
        <v>157</v>
      </c>
      <c r="B176" s="14" t="s">
        <v>13</v>
      </c>
      <c r="C176" s="49">
        <f t="shared" ref="C176:G176" si="81">C182+C187</f>
        <v>2600.8758200000002</v>
      </c>
      <c r="D176" s="49">
        <f t="shared" si="81"/>
        <v>171.14622</v>
      </c>
      <c r="E176" s="49">
        <f t="shared" si="81"/>
        <v>1149.73</v>
      </c>
      <c r="F176" s="49">
        <f t="shared" si="81"/>
        <v>1279.9996000000001</v>
      </c>
      <c r="G176" s="49">
        <f t="shared" si="81"/>
        <v>0</v>
      </c>
      <c r="H176" s="49">
        <f>H182+H187</f>
        <v>0</v>
      </c>
      <c r="I176" s="49">
        <f>I182+I187</f>
        <v>0</v>
      </c>
      <c r="J176" s="66">
        <f>J182+J187</f>
        <v>0</v>
      </c>
      <c r="K176" s="89" t="s">
        <v>4</v>
      </c>
      <c r="L176" s="89"/>
      <c r="M176" s="93">
        <f>D176+E176+F176+G176+H176</f>
        <v>2600.8758200000002</v>
      </c>
      <c r="N176" s="91"/>
      <c r="O176" s="91"/>
      <c r="P176" s="91"/>
      <c r="Q176" s="91"/>
      <c r="R176" s="88"/>
    </row>
    <row r="177" spans="1:18" ht="18.75" customHeight="1" x14ac:dyDescent="0.2">
      <c r="A177" s="4">
        <v>158</v>
      </c>
      <c r="B177" s="14" t="s">
        <v>18</v>
      </c>
      <c r="C177" s="49">
        <v>0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0</v>
      </c>
      <c r="J177" s="66">
        <v>0</v>
      </c>
      <c r="K177" s="89" t="s">
        <v>4</v>
      </c>
      <c r="L177" s="89"/>
      <c r="M177" s="25"/>
      <c r="N177" s="19"/>
      <c r="O177" s="19"/>
      <c r="P177" s="19"/>
      <c r="Q177" s="19"/>
      <c r="R177" s="88"/>
    </row>
    <row r="178" spans="1:18" ht="30" customHeight="1" x14ac:dyDescent="0.2">
      <c r="A178" s="4">
        <v>159</v>
      </c>
      <c r="B178" s="14" t="s">
        <v>19</v>
      </c>
      <c r="C178" s="49"/>
      <c r="D178" s="49"/>
      <c r="E178" s="49"/>
      <c r="F178" s="49"/>
      <c r="G178" s="49"/>
      <c r="H178" s="49"/>
      <c r="I178" s="49"/>
      <c r="J178" s="66"/>
      <c r="K178" s="89"/>
      <c r="L178" s="89"/>
      <c r="M178" s="92"/>
      <c r="N178" s="91"/>
      <c r="O178" s="91"/>
      <c r="P178" s="91"/>
      <c r="Q178" s="91"/>
      <c r="R178" s="88"/>
    </row>
    <row r="179" spans="1:18" ht="59.25" customHeight="1" x14ac:dyDescent="0.2">
      <c r="A179" s="4">
        <v>160</v>
      </c>
      <c r="B179" s="14" t="s">
        <v>72</v>
      </c>
      <c r="C179" s="12">
        <f t="shared" ref="C179:G179" si="82">C183+C182+C181+C180</f>
        <v>1858.6858200000001</v>
      </c>
      <c r="D179" s="12">
        <f t="shared" si="82"/>
        <v>78.686220000000006</v>
      </c>
      <c r="E179" s="12">
        <f t="shared" si="82"/>
        <v>500</v>
      </c>
      <c r="F179" s="12">
        <f t="shared" si="82"/>
        <v>1279.9996000000001</v>
      </c>
      <c r="G179" s="12">
        <f t="shared" si="82"/>
        <v>0</v>
      </c>
      <c r="H179" s="12">
        <f>H183+H182+H181+H180</f>
        <v>0</v>
      </c>
      <c r="I179" s="12">
        <f>I183+I182+I181+I180</f>
        <v>0</v>
      </c>
      <c r="J179" s="12">
        <f>J183+J182+J181+J180</f>
        <v>0</v>
      </c>
      <c r="K179" s="89">
        <v>28.29</v>
      </c>
      <c r="L179" s="89"/>
      <c r="M179" s="92"/>
      <c r="N179" s="91"/>
      <c r="O179" s="91"/>
      <c r="P179" s="91"/>
      <c r="Q179" s="91"/>
      <c r="R179" s="88"/>
    </row>
    <row r="180" spans="1:18" ht="21.75" customHeight="1" x14ac:dyDescent="0.2">
      <c r="A180" s="4">
        <v>161</v>
      </c>
      <c r="B180" s="14" t="s">
        <v>17</v>
      </c>
      <c r="C180" s="49">
        <v>0</v>
      </c>
      <c r="D180" s="49">
        <v>0</v>
      </c>
      <c r="E180" s="49">
        <v>0</v>
      </c>
      <c r="F180" s="49">
        <v>0</v>
      </c>
      <c r="G180" s="49">
        <v>0</v>
      </c>
      <c r="H180" s="49">
        <v>0</v>
      </c>
      <c r="I180" s="49">
        <v>0</v>
      </c>
      <c r="J180" s="66">
        <v>0</v>
      </c>
      <c r="K180" s="89" t="s">
        <v>4</v>
      </c>
      <c r="L180" s="89"/>
      <c r="M180" s="24"/>
      <c r="N180" s="19"/>
      <c r="O180" s="19"/>
      <c r="P180" s="19"/>
      <c r="Q180" s="19"/>
      <c r="R180" s="88"/>
    </row>
    <row r="181" spans="1:18" ht="23.25" customHeight="1" x14ac:dyDescent="0.2">
      <c r="A181" s="4">
        <v>162</v>
      </c>
      <c r="B181" s="14" t="s">
        <v>7</v>
      </c>
      <c r="C181" s="49">
        <v>0</v>
      </c>
      <c r="D181" s="49">
        <v>0</v>
      </c>
      <c r="E181" s="49">
        <v>0</v>
      </c>
      <c r="F181" s="49">
        <v>0</v>
      </c>
      <c r="G181" s="49">
        <v>0</v>
      </c>
      <c r="H181" s="49">
        <v>0</v>
      </c>
      <c r="I181" s="49">
        <v>0</v>
      </c>
      <c r="J181" s="66">
        <v>0</v>
      </c>
      <c r="K181" s="89" t="s">
        <v>4</v>
      </c>
      <c r="L181" s="89"/>
      <c r="M181" s="92"/>
      <c r="N181" s="91"/>
      <c r="O181" s="91"/>
      <c r="P181" s="91"/>
      <c r="Q181" s="91"/>
      <c r="R181" s="88"/>
    </row>
    <row r="182" spans="1:18" ht="20.25" customHeight="1" x14ac:dyDescent="0.2">
      <c r="A182" s="4">
        <v>163</v>
      </c>
      <c r="B182" s="14" t="s">
        <v>13</v>
      </c>
      <c r="C182" s="49">
        <f>D182+E182+F182+G182+H182+I182+J182</f>
        <v>1858.6858200000001</v>
      </c>
      <c r="D182" s="49">
        <v>78.686220000000006</v>
      </c>
      <c r="E182" s="49">
        <v>500</v>
      </c>
      <c r="F182" s="49">
        <v>1279.9996000000001</v>
      </c>
      <c r="G182" s="49">
        <v>0</v>
      </c>
      <c r="H182" s="49">
        <v>0</v>
      </c>
      <c r="I182" s="49">
        <v>0</v>
      </c>
      <c r="J182" s="66">
        <v>0</v>
      </c>
      <c r="K182" s="89" t="s">
        <v>4</v>
      </c>
      <c r="L182" s="89"/>
      <c r="M182" s="125">
        <f>D182+E182+F182+G182+H182</f>
        <v>1858.6858200000001</v>
      </c>
      <c r="N182" s="91"/>
      <c r="O182" s="91"/>
      <c r="P182" s="91"/>
      <c r="Q182" s="91"/>
      <c r="R182" s="88"/>
    </row>
    <row r="183" spans="1:18" s="17" customFormat="1" ht="20.25" customHeight="1" x14ac:dyDescent="0.2">
      <c r="A183" s="4">
        <v>164</v>
      </c>
      <c r="B183" s="14" t="s">
        <v>18</v>
      </c>
      <c r="C183" s="49">
        <v>0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66">
        <v>0</v>
      </c>
      <c r="K183" s="89" t="s">
        <v>4</v>
      </c>
      <c r="L183" s="89"/>
      <c r="M183" s="31"/>
      <c r="N183" s="22"/>
      <c r="O183" s="22"/>
      <c r="P183" s="22"/>
      <c r="Q183" s="22"/>
      <c r="R183" s="88"/>
    </row>
    <row r="184" spans="1:18" ht="32.25" customHeight="1" x14ac:dyDescent="0.2">
      <c r="A184" s="4">
        <v>165</v>
      </c>
      <c r="B184" s="14" t="s">
        <v>73</v>
      </c>
      <c r="C184" s="12">
        <f t="shared" ref="C184:G184" si="83">C185+C186+C187+C188</f>
        <v>742.19</v>
      </c>
      <c r="D184" s="12">
        <f t="shared" si="83"/>
        <v>92.46</v>
      </c>
      <c r="E184" s="12">
        <f t="shared" si="83"/>
        <v>649.73</v>
      </c>
      <c r="F184" s="12">
        <f t="shared" si="83"/>
        <v>0</v>
      </c>
      <c r="G184" s="12">
        <f t="shared" si="83"/>
        <v>0</v>
      </c>
      <c r="H184" s="12">
        <f>H185+H186+H187+H188</f>
        <v>0</v>
      </c>
      <c r="I184" s="12">
        <f>I185+I186+I187+I188</f>
        <v>0</v>
      </c>
      <c r="J184" s="12">
        <f>J185+J186+J187+J188</f>
        <v>0</v>
      </c>
      <c r="K184" s="89">
        <v>30</v>
      </c>
      <c r="L184" s="89"/>
      <c r="M184" s="92"/>
      <c r="N184" s="91"/>
      <c r="O184" s="91"/>
      <c r="P184" s="91"/>
      <c r="Q184" s="91"/>
      <c r="R184" s="88"/>
    </row>
    <row r="185" spans="1:18" ht="21.75" customHeight="1" x14ac:dyDescent="0.2">
      <c r="A185" s="4">
        <v>166</v>
      </c>
      <c r="B185" s="14" t="s">
        <v>17</v>
      </c>
      <c r="C185" s="49">
        <v>0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66">
        <v>0</v>
      </c>
      <c r="K185" s="89" t="s">
        <v>4</v>
      </c>
      <c r="L185" s="89"/>
      <c r="M185" s="24"/>
      <c r="N185" s="19"/>
      <c r="O185" s="19"/>
      <c r="P185" s="19"/>
      <c r="Q185" s="19"/>
      <c r="R185" s="88"/>
    </row>
    <row r="186" spans="1:18" ht="21" customHeight="1" x14ac:dyDescent="0.2">
      <c r="A186" s="4">
        <v>167</v>
      </c>
      <c r="B186" s="14" t="s">
        <v>7</v>
      </c>
      <c r="C186" s="49">
        <f>D186+E186+F186+G186+H186</f>
        <v>0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66">
        <v>0</v>
      </c>
      <c r="K186" s="89" t="s">
        <v>4</v>
      </c>
      <c r="L186" s="89"/>
      <c r="M186" s="125">
        <f>D187+E187+F187+G187+H187</f>
        <v>742.19</v>
      </c>
      <c r="N186" s="91"/>
      <c r="O186" s="91"/>
      <c r="P186" s="91"/>
      <c r="Q186" s="91"/>
      <c r="R186" s="88"/>
    </row>
    <row r="187" spans="1:18" ht="24.75" customHeight="1" x14ac:dyDescent="0.2">
      <c r="A187" s="4">
        <v>168</v>
      </c>
      <c r="B187" s="14" t="s">
        <v>13</v>
      </c>
      <c r="C187" s="49">
        <f>D187+E187+F187+G187+H187+I187+J187</f>
        <v>742.19</v>
      </c>
      <c r="D187" s="49">
        <v>92.46</v>
      </c>
      <c r="E187" s="49">
        <v>649.73</v>
      </c>
      <c r="F187" s="49">
        <v>0</v>
      </c>
      <c r="G187" s="49">
        <v>0</v>
      </c>
      <c r="H187" s="49">
        <v>0</v>
      </c>
      <c r="I187" s="49">
        <v>0</v>
      </c>
      <c r="J187" s="66">
        <v>0</v>
      </c>
      <c r="K187" s="89" t="s">
        <v>4</v>
      </c>
      <c r="L187" s="89"/>
      <c r="M187" s="92"/>
      <c r="N187" s="91"/>
      <c r="O187" s="91"/>
      <c r="P187" s="91"/>
      <c r="Q187" s="91"/>
      <c r="R187" s="88"/>
    </row>
    <row r="188" spans="1:18" s="17" customFormat="1" ht="24.75" customHeight="1" x14ac:dyDescent="0.2">
      <c r="A188" s="4">
        <v>169</v>
      </c>
      <c r="B188" s="14" t="s">
        <v>18</v>
      </c>
      <c r="C188" s="49">
        <v>0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66">
        <v>0</v>
      </c>
      <c r="K188" s="89" t="s">
        <v>4</v>
      </c>
      <c r="L188" s="89"/>
      <c r="M188" s="23"/>
      <c r="N188" s="22"/>
      <c r="O188" s="22"/>
      <c r="P188" s="22"/>
      <c r="Q188" s="22"/>
      <c r="R188" s="88"/>
    </row>
    <row r="189" spans="1:18" ht="44.25" customHeight="1" x14ac:dyDescent="0.2">
      <c r="A189" s="4">
        <v>170</v>
      </c>
      <c r="B189" s="14" t="s">
        <v>74</v>
      </c>
      <c r="C189" s="12">
        <f t="shared" ref="C189:G189" si="84">C192+C191+C190+C193</f>
        <v>15647.419399999999</v>
      </c>
      <c r="D189" s="12">
        <f t="shared" si="84"/>
        <v>575.31119999999999</v>
      </c>
      <c r="E189" s="12">
        <f t="shared" si="84"/>
        <v>829.995</v>
      </c>
      <c r="F189" s="12">
        <f t="shared" si="84"/>
        <v>13742.1132</v>
      </c>
      <c r="G189" s="12">
        <f t="shared" si="84"/>
        <v>0</v>
      </c>
      <c r="H189" s="12">
        <f>H192+H191+H190+H193</f>
        <v>500</v>
      </c>
      <c r="I189" s="12">
        <f>I192+I191+I190+I193</f>
        <v>0</v>
      </c>
      <c r="J189" s="12">
        <f>J192+J191+J190+J193</f>
        <v>0</v>
      </c>
      <c r="K189" s="89">
        <v>30.31</v>
      </c>
      <c r="L189" s="89"/>
      <c r="M189" s="92"/>
      <c r="N189" s="91"/>
      <c r="O189" s="91"/>
      <c r="P189" s="91"/>
      <c r="Q189" s="91"/>
      <c r="R189" s="88"/>
    </row>
    <row r="190" spans="1:18" ht="24" customHeight="1" x14ac:dyDescent="0.2">
      <c r="A190" s="4">
        <v>171</v>
      </c>
      <c r="B190" s="14" t="s">
        <v>17</v>
      </c>
      <c r="C190" s="49">
        <v>0</v>
      </c>
      <c r="D190" s="49">
        <v>0</v>
      </c>
      <c r="E190" s="49">
        <v>0</v>
      </c>
      <c r="F190" s="49">
        <v>0</v>
      </c>
      <c r="G190" s="49">
        <v>0</v>
      </c>
      <c r="H190" s="12">
        <v>0</v>
      </c>
      <c r="I190" s="12">
        <v>0</v>
      </c>
      <c r="J190" s="12">
        <v>0</v>
      </c>
      <c r="K190" s="89" t="s">
        <v>4</v>
      </c>
      <c r="L190" s="89"/>
      <c r="M190" s="24"/>
      <c r="N190" s="19"/>
      <c r="O190" s="19"/>
      <c r="P190" s="19"/>
      <c r="Q190" s="19"/>
      <c r="R190" s="88"/>
    </row>
    <row r="191" spans="1:18" ht="31.5" customHeight="1" x14ac:dyDescent="0.2">
      <c r="A191" s="4">
        <v>172</v>
      </c>
      <c r="B191" s="14" t="s">
        <v>7</v>
      </c>
      <c r="C191" s="49">
        <f>D191+E191+F191+G191+H191</f>
        <v>0</v>
      </c>
      <c r="D191" s="49">
        <v>0</v>
      </c>
      <c r="E191" s="49">
        <v>0</v>
      </c>
      <c r="F191" s="49">
        <v>0</v>
      </c>
      <c r="G191" s="49">
        <v>0</v>
      </c>
      <c r="H191" s="49">
        <v>0</v>
      </c>
      <c r="I191" s="49">
        <v>0</v>
      </c>
      <c r="J191" s="66">
        <v>0</v>
      </c>
      <c r="K191" s="89" t="s">
        <v>4</v>
      </c>
      <c r="L191" s="89"/>
      <c r="M191" s="101">
        <f>D192+E192+F192+G192+H192</f>
        <v>15647.419399999999</v>
      </c>
      <c r="N191" s="91"/>
      <c r="O191" s="91"/>
      <c r="P191" s="91"/>
      <c r="Q191" s="91"/>
      <c r="R191" s="88"/>
    </row>
    <row r="192" spans="1:18" s="20" customFormat="1" ht="20.25" customHeight="1" x14ac:dyDescent="0.2">
      <c r="A192" s="4">
        <v>173</v>
      </c>
      <c r="B192" s="14" t="s">
        <v>13</v>
      </c>
      <c r="C192" s="49">
        <f>D192+E192+F192+G192+H192+I192+J192</f>
        <v>15647.419399999999</v>
      </c>
      <c r="D192" s="49">
        <v>575.31119999999999</v>
      </c>
      <c r="E192" s="49">
        <v>829.995</v>
      </c>
      <c r="F192" s="49">
        <v>13742.1132</v>
      </c>
      <c r="G192" s="49">
        <v>0</v>
      </c>
      <c r="H192" s="49">
        <v>500</v>
      </c>
      <c r="I192" s="49">
        <v>0</v>
      </c>
      <c r="J192" s="66">
        <v>0</v>
      </c>
      <c r="K192" s="89" t="s">
        <v>4</v>
      </c>
      <c r="L192" s="89"/>
      <c r="M192" s="92"/>
      <c r="N192" s="91"/>
      <c r="O192" s="91"/>
      <c r="P192" s="91"/>
      <c r="Q192" s="91"/>
      <c r="R192" s="88"/>
    </row>
    <row r="193" spans="1:18" s="20" customFormat="1" ht="20.25" customHeight="1" x14ac:dyDescent="0.2">
      <c r="A193" s="4">
        <v>174</v>
      </c>
      <c r="B193" s="14" t="s">
        <v>18</v>
      </c>
      <c r="C193" s="49">
        <v>0</v>
      </c>
      <c r="D193" s="49">
        <v>0</v>
      </c>
      <c r="E193" s="49">
        <v>0</v>
      </c>
      <c r="F193" s="49">
        <v>0</v>
      </c>
      <c r="G193" s="49">
        <v>0</v>
      </c>
      <c r="H193" s="49">
        <v>0</v>
      </c>
      <c r="I193" s="49">
        <v>0</v>
      </c>
      <c r="J193" s="66">
        <v>0</v>
      </c>
      <c r="K193" s="89" t="s">
        <v>4</v>
      </c>
      <c r="L193" s="89"/>
      <c r="M193" s="24"/>
      <c r="N193" s="19"/>
      <c r="O193" s="19"/>
      <c r="P193" s="19"/>
      <c r="Q193" s="19"/>
      <c r="R193" s="88"/>
    </row>
    <row r="194" spans="1:18" ht="72.75" customHeight="1" x14ac:dyDescent="0.2">
      <c r="A194" s="4">
        <v>175</v>
      </c>
      <c r="B194" s="14" t="s">
        <v>75</v>
      </c>
      <c r="C194" s="49">
        <f t="shared" ref="C194:G194" si="85">C203+C197+C196+C195</f>
        <v>40504.154259999996</v>
      </c>
      <c r="D194" s="49">
        <f t="shared" si="85"/>
        <v>1953</v>
      </c>
      <c r="E194" s="49">
        <f t="shared" si="85"/>
        <v>31945.021110000001</v>
      </c>
      <c r="F194" s="49">
        <f t="shared" si="85"/>
        <v>6471.1503899999998</v>
      </c>
      <c r="G194" s="49">
        <f t="shared" si="85"/>
        <v>134.98276000000001</v>
      </c>
      <c r="H194" s="49">
        <f>H203+H197+H196+H195</f>
        <v>0</v>
      </c>
      <c r="I194" s="49">
        <f>I203+I197+I196+I195</f>
        <v>0</v>
      </c>
      <c r="J194" s="66">
        <f>J203+J197+J196+J195</f>
        <v>0</v>
      </c>
      <c r="K194" s="89" t="s">
        <v>49</v>
      </c>
      <c r="L194" s="89"/>
      <c r="M194" s="92"/>
      <c r="N194" s="91"/>
      <c r="O194" s="91"/>
      <c r="P194" s="91"/>
      <c r="Q194" s="91"/>
      <c r="R194" s="88"/>
    </row>
    <row r="195" spans="1:18" ht="18.75" customHeight="1" x14ac:dyDescent="0.2">
      <c r="A195" s="4">
        <v>176</v>
      </c>
      <c r="B195" s="14" t="s">
        <v>17</v>
      </c>
      <c r="C195" s="49">
        <v>0</v>
      </c>
      <c r="D195" s="49">
        <v>0</v>
      </c>
      <c r="E195" s="49">
        <v>0</v>
      </c>
      <c r="F195" s="49">
        <v>0</v>
      </c>
      <c r="G195" s="49">
        <v>0</v>
      </c>
      <c r="H195" s="49">
        <v>0</v>
      </c>
      <c r="I195" s="49">
        <v>0</v>
      </c>
      <c r="J195" s="66">
        <v>0</v>
      </c>
      <c r="K195" s="89" t="s">
        <v>4</v>
      </c>
      <c r="L195" s="89"/>
      <c r="M195" s="24"/>
      <c r="N195" s="19"/>
      <c r="O195" s="19"/>
      <c r="P195" s="19"/>
      <c r="Q195" s="19"/>
      <c r="R195" s="88"/>
    </row>
    <row r="196" spans="1:18" ht="23.25" customHeight="1" x14ac:dyDescent="0.2">
      <c r="A196" s="4">
        <v>177</v>
      </c>
      <c r="B196" s="14" t="s">
        <v>7</v>
      </c>
      <c r="C196" s="49">
        <f>D196+E196+F196+G196+H196+I196+J196</f>
        <v>18576.721389999999</v>
      </c>
      <c r="D196" s="49">
        <f>D201</f>
        <v>0</v>
      </c>
      <c r="E196" s="49">
        <v>12145</v>
      </c>
      <c r="F196" s="49">
        <v>6431.7213899999997</v>
      </c>
      <c r="G196" s="49">
        <v>0</v>
      </c>
      <c r="H196" s="49">
        <f t="shared" ref="H196:H197" si="86">H201</f>
        <v>0</v>
      </c>
      <c r="I196" s="49">
        <f t="shared" ref="I196:J196" si="87">I201</f>
        <v>0</v>
      </c>
      <c r="J196" s="66">
        <f t="shared" si="87"/>
        <v>0</v>
      </c>
      <c r="K196" s="89" t="s">
        <v>4</v>
      </c>
      <c r="L196" s="89"/>
      <c r="M196" s="101">
        <f>D196+E196+F196+G196+H196</f>
        <v>18576.721389999999</v>
      </c>
      <c r="N196" s="91"/>
      <c r="O196" s="91"/>
      <c r="P196" s="91"/>
      <c r="Q196" s="91"/>
      <c r="R196" s="88"/>
    </row>
    <row r="197" spans="1:18" ht="20.25" customHeight="1" x14ac:dyDescent="0.2">
      <c r="A197" s="4">
        <v>178</v>
      </c>
      <c r="B197" s="126" t="s">
        <v>28</v>
      </c>
      <c r="C197" s="127">
        <f>D197+E197+F197+G197+H197+I197+J197</f>
        <v>21927.432870000001</v>
      </c>
      <c r="D197" s="127">
        <v>1953</v>
      </c>
      <c r="E197" s="127">
        <v>19800.021110000001</v>
      </c>
      <c r="F197" s="127">
        <v>39.429000000000002</v>
      </c>
      <c r="G197" s="127">
        <v>134.98276000000001</v>
      </c>
      <c r="H197" s="127">
        <f t="shared" si="86"/>
        <v>0</v>
      </c>
      <c r="I197" s="127">
        <f t="shared" ref="I197:J197" si="88">I202</f>
        <v>0</v>
      </c>
      <c r="J197" s="127">
        <f t="shared" si="88"/>
        <v>0</v>
      </c>
      <c r="K197" s="89" t="s">
        <v>4</v>
      </c>
      <c r="L197" s="89"/>
      <c r="M197" s="101">
        <f>D197+E197+F197+G197+H197</f>
        <v>21927.432870000001</v>
      </c>
      <c r="N197" s="91"/>
      <c r="O197" s="91"/>
      <c r="P197" s="91"/>
      <c r="Q197" s="91"/>
      <c r="R197" s="88"/>
    </row>
    <row r="198" spans="1:18" ht="15.75" hidden="1" customHeight="1" thickBot="1" x14ac:dyDescent="0.25">
      <c r="A198" s="4">
        <v>179</v>
      </c>
      <c r="B198" s="126"/>
      <c r="C198" s="127"/>
      <c r="D198" s="127"/>
      <c r="E198" s="127"/>
      <c r="F198" s="127"/>
      <c r="G198" s="127"/>
      <c r="H198" s="127"/>
      <c r="I198" s="127"/>
      <c r="J198" s="127"/>
      <c r="K198" s="89" t="s">
        <v>4</v>
      </c>
      <c r="L198" s="89"/>
      <c r="M198" s="92"/>
      <c r="N198" s="91"/>
      <c r="O198" s="91"/>
      <c r="P198" s="91"/>
      <c r="Q198" s="91"/>
      <c r="R198" s="88"/>
    </row>
    <row r="199" spans="1:18" ht="15.75" customHeight="1" x14ac:dyDescent="0.2">
      <c r="A199" s="4">
        <v>180</v>
      </c>
      <c r="B199" s="14" t="s">
        <v>26</v>
      </c>
      <c r="C199" s="49"/>
      <c r="D199" s="49"/>
      <c r="E199" s="49"/>
      <c r="F199" s="49"/>
      <c r="G199" s="49"/>
      <c r="H199" s="49"/>
      <c r="I199" s="49"/>
      <c r="J199" s="66"/>
      <c r="K199" s="89"/>
      <c r="L199" s="89"/>
      <c r="M199" s="24"/>
      <c r="N199" s="19"/>
      <c r="O199" s="19"/>
      <c r="P199" s="19"/>
      <c r="Q199" s="19"/>
      <c r="R199" s="88"/>
    </row>
    <row r="200" spans="1:18" ht="15.75" customHeight="1" x14ac:dyDescent="0.2">
      <c r="A200" s="4">
        <v>181</v>
      </c>
      <c r="B200" s="14" t="s">
        <v>27</v>
      </c>
      <c r="C200" s="49">
        <f>C201+C202</f>
        <v>0</v>
      </c>
      <c r="D200" s="49">
        <f>D201+D202</f>
        <v>0</v>
      </c>
      <c r="E200" s="49">
        <f t="shared" ref="E200:H200" si="89">E201+E202</f>
        <v>0</v>
      </c>
      <c r="F200" s="49">
        <f t="shared" si="89"/>
        <v>0</v>
      </c>
      <c r="G200" s="49">
        <f t="shared" si="89"/>
        <v>0</v>
      </c>
      <c r="H200" s="49">
        <f t="shared" si="89"/>
        <v>0</v>
      </c>
      <c r="I200" s="49">
        <f t="shared" ref="I200:J200" si="90">I201+I202</f>
        <v>0</v>
      </c>
      <c r="J200" s="66">
        <f t="shared" si="90"/>
        <v>0</v>
      </c>
      <c r="K200" s="89" t="s">
        <v>4</v>
      </c>
      <c r="L200" s="89"/>
      <c r="M200" s="24"/>
      <c r="N200" s="19"/>
      <c r="O200" s="19"/>
      <c r="P200" s="19"/>
      <c r="Q200" s="19"/>
      <c r="R200" s="88"/>
    </row>
    <row r="201" spans="1:18" ht="15.75" customHeight="1" x14ac:dyDescent="0.2">
      <c r="A201" s="4">
        <v>182</v>
      </c>
      <c r="B201" s="14" t="s">
        <v>7</v>
      </c>
      <c r="C201" s="49">
        <f>D201+E201+F201+G201+H201</f>
        <v>0</v>
      </c>
      <c r="D201" s="49">
        <v>0</v>
      </c>
      <c r="E201" s="49">
        <v>0</v>
      </c>
      <c r="F201" s="49">
        <v>0</v>
      </c>
      <c r="G201" s="49">
        <v>0</v>
      </c>
      <c r="H201" s="49">
        <v>0</v>
      </c>
      <c r="I201" s="49">
        <v>0</v>
      </c>
      <c r="J201" s="66">
        <v>0</v>
      </c>
      <c r="K201" s="89" t="s">
        <v>4</v>
      </c>
      <c r="L201" s="89"/>
      <c r="M201" s="24"/>
      <c r="N201" s="19"/>
      <c r="O201" s="19"/>
      <c r="P201" s="19"/>
      <c r="Q201" s="19"/>
      <c r="R201" s="88"/>
    </row>
    <row r="202" spans="1:18" ht="15.75" customHeight="1" x14ac:dyDescent="0.2">
      <c r="A202" s="4">
        <v>183</v>
      </c>
      <c r="B202" s="14" t="s">
        <v>13</v>
      </c>
      <c r="C202" s="49">
        <f>D202+E202+F202+G202+H202</f>
        <v>0</v>
      </c>
      <c r="D202" s="49">
        <v>0</v>
      </c>
      <c r="E202" s="49">
        <v>0</v>
      </c>
      <c r="F202" s="49">
        <v>0</v>
      </c>
      <c r="G202" s="49">
        <v>0</v>
      </c>
      <c r="H202" s="49">
        <v>0</v>
      </c>
      <c r="I202" s="49">
        <v>0</v>
      </c>
      <c r="J202" s="66">
        <v>0</v>
      </c>
      <c r="K202" s="89" t="s">
        <v>4</v>
      </c>
      <c r="L202" s="89"/>
      <c r="M202" s="24"/>
      <c r="N202" s="19"/>
      <c r="O202" s="19"/>
      <c r="P202" s="19"/>
      <c r="Q202" s="19"/>
      <c r="R202" s="88"/>
    </row>
    <row r="203" spans="1:18" ht="15.75" customHeight="1" x14ac:dyDescent="0.2">
      <c r="A203" s="4">
        <v>184</v>
      </c>
      <c r="B203" s="14" t="s">
        <v>18</v>
      </c>
      <c r="C203" s="49">
        <v>0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  <c r="I203" s="49">
        <v>0</v>
      </c>
      <c r="J203" s="66">
        <v>0</v>
      </c>
      <c r="K203" s="89" t="s">
        <v>4</v>
      </c>
      <c r="L203" s="89"/>
      <c r="M203" s="24"/>
      <c r="N203" s="19"/>
      <c r="O203" s="19"/>
      <c r="P203" s="19"/>
      <c r="Q203" s="19"/>
      <c r="R203" s="88"/>
    </row>
    <row r="204" spans="1:18" ht="73.5" customHeight="1" x14ac:dyDescent="0.2">
      <c r="A204" s="4">
        <v>185</v>
      </c>
      <c r="B204" s="8" t="s">
        <v>76</v>
      </c>
      <c r="C204" s="12">
        <f t="shared" ref="C204:G204" si="91">C205+C206+C207+C208</f>
        <v>11277.77576</v>
      </c>
      <c r="D204" s="12">
        <f t="shared" si="91"/>
        <v>7210.8766800000003</v>
      </c>
      <c r="E204" s="12">
        <f t="shared" si="91"/>
        <v>4066.8990800000001</v>
      </c>
      <c r="F204" s="12">
        <f t="shared" si="91"/>
        <v>0</v>
      </c>
      <c r="G204" s="12">
        <f t="shared" si="91"/>
        <v>0</v>
      </c>
      <c r="H204" s="12">
        <f>H205+H206+H207+H208</f>
        <v>0</v>
      </c>
      <c r="I204" s="12">
        <f>I205+I206+I207+I208</f>
        <v>0</v>
      </c>
      <c r="J204" s="12">
        <f>J205+J206+J207+J208</f>
        <v>0</v>
      </c>
      <c r="K204" s="89">
        <v>31.32</v>
      </c>
      <c r="L204" s="89"/>
      <c r="M204" s="92"/>
      <c r="N204" s="91"/>
      <c r="O204" s="91"/>
      <c r="P204" s="91"/>
      <c r="Q204" s="91"/>
      <c r="R204" s="88"/>
    </row>
    <row r="205" spans="1:18" ht="21" customHeight="1" x14ac:dyDescent="0.2">
      <c r="A205" s="4">
        <v>186</v>
      </c>
      <c r="B205" s="14" t="s">
        <v>17</v>
      </c>
      <c r="C205" s="49">
        <v>0</v>
      </c>
      <c r="D205" s="49"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66">
        <v>0</v>
      </c>
      <c r="K205" s="89" t="s">
        <v>4</v>
      </c>
      <c r="L205" s="89"/>
      <c r="M205" s="24"/>
      <c r="N205" s="19"/>
      <c r="O205" s="19"/>
      <c r="P205" s="19"/>
      <c r="Q205" s="19"/>
      <c r="R205" s="88"/>
    </row>
    <row r="206" spans="1:18" ht="22.5" customHeight="1" x14ac:dyDescent="0.2">
      <c r="A206" s="4">
        <v>187</v>
      </c>
      <c r="B206" s="14" t="s">
        <v>7</v>
      </c>
      <c r="C206" s="49">
        <f>D206+E206+F206+G206+H206+I206+J206</f>
        <v>11277.77576</v>
      </c>
      <c r="D206" s="49">
        <v>7210.8766800000003</v>
      </c>
      <c r="E206" s="49">
        <v>4066.8990800000001</v>
      </c>
      <c r="F206" s="49">
        <v>0</v>
      </c>
      <c r="G206" s="49">
        <v>0</v>
      </c>
      <c r="H206" s="49">
        <v>0</v>
      </c>
      <c r="I206" s="49">
        <v>0</v>
      </c>
      <c r="J206" s="66">
        <v>0</v>
      </c>
      <c r="K206" s="89" t="s">
        <v>4</v>
      </c>
      <c r="L206" s="89"/>
      <c r="M206" s="92"/>
      <c r="N206" s="91"/>
      <c r="O206" s="91"/>
      <c r="P206" s="91"/>
      <c r="Q206" s="91"/>
      <c r="R206" s="88"/>
    </row>
    <row r="207" spans="1:18" s="20" customFormat="1" ht="20.25" customHeight="1" x14ac:dyDescent="0.2">
      <c r="A207" s="4">
        <v>188</v>
      </c>
      <c r="B207" s="14" t="s">
        <v>13</v>
      </c>
      <c r="C207" s="49">
        <f>D207+E207+F207+G207+H207</f>
        <v>0</v>
      </c>
      <c r="D207" s="49">
        <v>0</v>
      </c>
      <c r="E207" s="49">
        <v>0</v>
      </c>
      <c r="F207" s="49">
        <v>0</v>
      </c>
      <c r="G207" s="49">
        <v>0</v>
      </c>
      <c r="H207" s="49">
        <v>0</v>
      </c>
      <c r="I207" s="49">
        <v>0</v>
      </c>
      <c r="J207" s="66">
        <v>0</v>
      </c>
      <c r="K207" s="89" t="s">
        <v>4</v>
      </c>
      <c r="L207" s="89"/>
      <c r="M207" s="105"/>
      <c r="N207" s="106"/>
      <c r="O207" s="106"/>
      <c r="P207" s="106"/>
      <c r="Q207" s="106"/>
      <c r="R207" s="88"/>
    </row>
    <row r="208" spans="1:18" s="17" customFormat="1" ht="20.25" customHeight="1" x14ac:dyDescent="0.2">
      <c r="A208" s="4">
        <v>189</v>
      </c>
      <c r="B208" s="14" t="s">
        <v>18</v>
      </c>
      <c r="C208" s="49">
        <v>0</v>
      </c>
      <c r="D208" s="49">
        <v>0</v>
      </c>
      <c r="E208" s="49">
        <v>0</v>
      </c>
      <c r="F208" s="49">
        <v>0</v>
      </c>
      <c r="G208" s="49">
        <v>0</v>
      </c>
      <c r="H208" s="49">
        <v>0</v>
      </c>
      <c r="I208" s="49">
        <v>0</v>
      </c>
      <c r="J208" s="66">
        <v>0</v>
      </c>
      <c r="K208" s="89" t="s">
        <v>4</v>
      </c>
      <c r="L208" s="89"/>
      <c r="M208" s="23"/>
      <c r="N208" s="22"/>
      <c r="O208" s="22"/>
      <c r="P208" s="22"/>
      <c r="Q208" s="22"/>
      <c r="R208" s="88"/>
    </row>
    <row r="209" spans="1:18" ht="42.75" customHeight="1" x14ac:dyDescent="0.2">
      <c r="A209" s="4">
        <v>190</v>
      </c>
      <c r="B209" s="8" t="s">
        <v>77</v>
      </c>
      <c r="C209" s="12">
        <f t="shared" ref="C209:I209" si="92">C210+C211+C212+C218</f>
        <v>7972.0298300000004</v>
      </c>
      <c r="D209" s="12">
        <f t="shared" si="92"/>
        <v>7459.9000000000005</v>
      </c>
      <c r="E209" s="12">
        <f t="shared" si="92"/>
        <v>512.12982999999997</v>
      </c>
      <c r="F209" s="12">
        <f t="shared" si="92"/>
        <v>0</v>
      </c>
      <c r="G209" s="12">
        <f t="shared" si="92"/>
        <v>0</v>
      </c>
      <c r="H209" s="12">
        <f t="shared" si="92"/>
        <v>0</v>
      </c>
      <c r="I209" s="12">
        <f t="shared" si="92"/>
        <v>0</v>
      </c>
      <c r="J209" s="12">
        <f t="shared" ref="J209" si="93">J210+J211+J212+J218</f>
        <v>0</v>
      </c>
      <c r="K209" s="89">
        <v>31.32</v>
      </c>
      <c r="L209" s="89"/>
      <c r="M209" s="92"/>
      <c r="N209" s="91"/>
      <c r="O209" s="91"/>
      <c r="P209" s="91"/>
      <c r="Q209" s="91"/>
      <c r="R209" s="88"/>
    </row>
    <row r="210" spans="1:18" ht="21" customHeight="1" x14ac:dyDescent="0.2">
      <c r="A210" s="4">
        <v>191</v>
      </c>
      <c r="B210" s="14" t="s">
        <v>17</v>
      </c>
      <c r="C210" s="49">
        <v>0</v>
      </c>
      <c r="D210" s="49">
        <v>0</v>
      </c>
      <c r="E210" s="49">
        <v>0</v>
      </c>
      <c r="F210" s="49">
        <v>0</v>
      </c>
      <c r="G210" s="49">
        <v>0</v>
      </c>
      <c r="H210" s="49">
        <v>0</v>
      </c>
      <c r="I210" s="49">
        <v>0</v>
      </c>
      <c r="J210" s="66">
        <v>0</v>
      </c>
      <c r="K210" s="89" t="s">
        <v>4</v>
      </c>
      <c r="L210" s="89"/>
      <c r="M210" s="24"/>
      <c r="N210" s="19"/>
      <c r="O210" s="19"/>
      <c r="P210" s="19"/>
      <c r="Q210" s="19"/>
      <c r="R210" s="88"/>
    </row>
    <row r="211" spans="1:18" s="20" customFormat="1" ht="22.5" customHeight="1" x14ac:dyDescent="0.2">
      <c r="A211" s="4">
        <v>192</v>
      </c>
      <c r="B211" s="14" t="s">
        <v>7</v>
      </c>
      <c r="C211" s="49">
        <f>D211+E211+F211+G211+H211+I211+J211</f>
        <v>7577.42983</v>
      </c>
      <c r="D211" s="49">
        <v>7065.3</v>
      </c>
      <c r="E211" s="49">
        <v>512.12982999999997</v>
      </c>
      <c r="F211" s="49">
        <v>0</v>
      </c>
      <c r="G211" s="49">
        <v>0</v>
      </c>
      <c r="H211" s="49">
        <v>0</v>
      </c>
      <c r="I211" s="49">
        <v>0</v>
      </c>
      <c r="J211" s="66">
        <v>0</v>
      </c>
      <c r="K211" s="89" t="s">
        <v>4</v>
      </c>
      <c r="L211" s="89"/>
      <c r="M211" s="90">
        <f>D212+E212+F212+G212+H212</f>
        <v>394.6</v>
      </c>
      <c r="N211" s="91"/>
      <c r="O211" s="91"/>
      <c r="P211" s="91"/>
      <c r="Q211" s="91"/>
      <c r="R211" s="88"/>
    </row>
    <row r="212" spans="1:18" s="17" customFormat="1" ht="20.25" customHeight="1" x14ac:dyDescent="0.2">
      <c r="A212" s="4">
        <v>193</v>
      </c>
      <c r="B212" s="14" t="s">
        <v>13</v>
      </c>
      <c r="C212" s="49">
        <f>D212+E212+F212+G212+H212+I212+J212</f>
        <v>394.6</v>
      </c>
      <c r="D212" s="49">
        <v>394.6</v>
      </c>
      <c r="E212" s="49">
        <v>0</v>
      </c>
      <c r="F212" s="49">
        <v>0</v>
      </c>
      <c r="G212" s="49">
        <v>0</v>
      </c>
      <c r="H212" s="49">
        <v>0</v>
      </c>
      <c r="I212" s="49">
        <v>0</v>
      </c>
      <c r="J212" s="66">
        <v>0</v>
      </c>
      <c r="K212" s="89" t="s">
        <v>4</v>
      </c>
      <c r="L212" s="89"/>
      <c r="M212" s="92"/>
      <c r="N212" s="91"/>
      <c r="O212" s="91"/>
      <c r="P212" s="91"/>
      <c r="Q212" s="91"/>
      <c r="R212" s="88"/>
    </row>
    <row r="213" spans="1:18" s="17" customFormat="1" ht="20.25" customHeight="1" x14ac:dyDescent="0.2">
      <c r="A213" s="4">
        <v>194</v>
      </c>
      <c r="B213" s="57" t="s">
        <v>18</v>
      </c>
      <c r="C213" s="58">
        <v>0</v>
      </c>
      <c r="D213" s="58">
        <v>0</v>
      </c>
      <c r="E213" s="58">
        <v>0</v>
      </c>
      <c r="F213" s="58">
        <v>0</v>
      </c>
      <c r="G213" s="58">
        <v>0</v>
      </c>
      <c r="H213" s="58">
        <v>0</v>
      </c>
      <c r="I213" s="58">
        <v>0</v>
      </c>
      <c r="J213" s="66">
        <v>0</v>
      </c>
      <c r="K213" s="89" t="s">
        <v>4</v>
      </c>
      <c r="L213" s="89"/>
      <c r="M213" s="59"/>
      <c r="N213" s="60"/>
      <c r="O213" s="60"/>
      <c r="P213" s="60"/>
      <c r="Q213" s="60"/>
      <c r="R213" s="88"/>
    </row>
    <row r="214" spans="1:18" s="17" customFormat="1" ht="49.5" customHeight="1" x14ac:dyDescent="0.2">
      <c r="A214" s="4">
        <v>190</v>
      </c>
      <c r="B214" s="8" t="s">
        <v>78</v>
      </c>
      <c r="C214" s="12">
        <f>C215+C216+C217+C218</f>
        <v>5802.2</v>
      </c>
      <c r="D214" s="12">
        <f t="shared" ref="D214:H214" si="94">D215+D216+D217+D218</f>
        <v>0</v>
      </c>
      <c r="E214" s="12">
        <f t="shared" si="94"/>
        <v>0</v>
      </c>
      <c r="F214" s="12">
        <f t="shared" si="94"/>
        <v>0</v>
      </c>
      <c r="G214" s="12">
        <f t="shared" si="94"/>
        <v>5270</v>
      </c>
      <c r="H214" s="12">
        <f t="shared" si="94"/>
        <v>532.20000000000005</v>
      </c>
      <c r="I214" s="12">
        <f>I215+I216+I217+I218</f>
        <v>0</v>
      </c>
      <c r="J214" s="12">
        <f>J215+J216+J217+J218</f>
        <v>0</v>
      </c>
      <c r="K214" s="89">
        <v>34</v>
      </c>
      <c r="L214" s="89"/>
      <c r="M214" s="59"/>
      <c r="N214" s="60"/>
      <c r="O214" s="60"/>
      <c r="P214" s="60"/>
      <c r="Q214" s="60"/>
      <c r="R214" s="88"/>
    </row>
    <row r="215" spans="1:18" s="17" customFormat="1" ht="20.25" customHeight="1" x14ac:dyDescent="0.2">
      <c r="A215" s="4">
        <v>191</v>
      </c>
      <c r="B215" s="57" t="s">
        <v>17</v>
      </c>
      <c r="C215" s="58">
        <v>0</v>
      </c>
      <c r="D215" s="58">
        <v>0</v>
      </c>
      <c r="E215" s="58">
        <v>0</v>
      </c>
      <c r="F215" s="58">
        <v>0</v>
      </c>
      <c r="G215" s="58">
        <v>0</v>
      </c>
      <c r="H215" s="58">
        <v>0</v>
      </c>
      <c r="I215" s="58">
        <v>0</v>
      </c>
      <c r="J215" s="66">
        <v>0</v>
      </c>
      <c r="K215" s="89" t="s">
        <v>4</v>
      </c>
      <c r="L215" s="89"/>
      <c r="M215" s="59"/>
      <c r="N215" s="60"/>
      <c r="O215" s="60"/>
      <c r="P215" s="60"/>
      <c r="Q215" s="60"/>
      <c r="R215" s="88"/>
    </row>
    <row r="216" spans="1:18" s="17" customFormat="1" ht="20.25" customHeight="1" x14ac:dyDescent="0.2">
      <c r="A216" s="4">
        <v>192</v>
      </c>
      <c r="B216" s="57" t="s">
        <v>7</v>
      </c>
      <c r="C216" s="58">
        <f>D216+E216+F216+G216+H216</f>
        <v>0</v>
      </c>
      <c r="D216" s="58">
        <v>0</v>
      </c>
      <c r="E216" s="58">
        <v>0</v>
      </c>
      <c r="F216" s="58">
        <v>0</v>
      </c>
      <c r="G216" s="58">
        <v>0</v>
      </c>
      <c r="H216" s="58">
        <v>0</v>
      </c>
      <c r="I216" s="58">
        <v>0</v>
      </c>
      <c r="J216" s="66">
        <v>0</v>
      </c>
      <c r="K216" s="89" t="s">
        <v>4</v>
      </c>
      <c r="L216" s="89"/>
      <c r="M216" s="59"/>
      <c r="N216" s="60"/>
      <c r="O216" s="60"/>
      <c r="P216" s="60"/>
      <c r="Q216" s="60"/>
      <c r="R216" s="88"/>
    </row>
    <row r="217" spans="1:18" s="17" customFormat="1" ht="20.25" customHeight="1" x14ac:dyDescent="0.2">
      <c r="A217" s="4">
        <v>193</v>
      </c>
      <c r="B217" s="57" t="s">
        <v>13</v>
      </c>
      <c r="C217" s="58">
        <f>D217+E217+F217+G217+H217+I217+J217</f>
        <v>5802.2</v>
      </c>
      <c r="D217" s="58">
        <v>0</v>
      </c>
      <c r="E217" s="58">
        <v>0</v>
      </c>
      <c r="F217" s="58">
        <v>0</v>
      </c>
      <c r="G217" s="58">
        <v>5270</v>
      </c>
      <c r="H217" s="58">
        <v>532.20000000000005</v>
      </c>
      <c r="I217" s="58">
        <v>0</v>
      </c>
      <c r="J217" s="66">
        <v>0</v>
      </c>
      <c r="K217" s="89" t="s">
        <v>4</v>
      </c>
      <c r="L217" s="89"/>
      <c r="M217" s="59"/>
      <c r="N217" s="60"/>
      <c r="O217" s="60"/>
      <c r="P217" s="60"/>
      <c r="Q217" s="60"/>
      <c r="R217" s="88"/>
    </row>
    <row r="218" spans="1:18" s="17" customFormat="1" ht="20.25" customHeight="1" x14ac:dyDescent="0.2">
      <c r="A218" s="4">
        <v>194</v>
      </c>
      <c r="B218" s="57" t="s">
        <v>18</v>
      </c>
      <c r="C218" s="58">
        <v>0</v>
      </c>
      <c r="D218" s="58">
        <v>0</v>
      </c>
      <c r="E218" s="58">
        <v>0</v>
      </c>
      <c r="F218" s="58">
        <v>0</v>
      </c>
      <c r="G218" s="58">
        <v>0</v>
      </c>
      <c r="H218" s="58">
        <v>0</v>
      </c>
      <c r="I218" s="58">
        <v>0</v>
      </c>
      <c r="J218" s="66">
        <v>0</v>
      </c>
      <c r="K218" s="89" t="s">
        <v>4</v>
      </c>
      <c r="L218" s="89"/>
      <c r="M218" s="23"/>
      <c r="N218" s="22"/>
      <c r="O218" s="22"/>
      <c r="P218" s="22"/>
      <c r="Q218" s="22"/>
      <c r="R218" s="88"/>
    </row>
    <row r="219" spans="1:18" s="54" customFormat="1" ht="30" customHeight="1" x14ac:dyDescent="0.2">
      <c r="A219" s="53">
        <v>195</v>
      </c>
      <c r="B219" s="124" t="s">
        <v>59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3"/>
      <c r="N219" s="123"/>
      <c r="O219" s="123"/>
      <c r="P219" s="123"/>
      <c r="Q219" s="123"/>
      <c r="R219" s="88"/>
    </row>
    <row r="220" spans="1:18" ht="30" customHeight="1" x14ac:dyDescent="0.2">
      <c r="A220" s="4">
        <v>196</v>
      </c>
      <c r="B220" s="14" t="s">
        <v>29</v>
      </c>
      <c r="C220" s="52">
        <f>C221+C222+C223+C224</f>
        <v>1082080.6311599999</v>
      </c>
      <c r="D220" s="52">
        <f t="shared" ref="D220:H220" si="95">D221+D222+D223+D224</f>
        <v>14682.01417</v>
      </c>
      <c r="E220" s="52">
        <f t="shared" si="95"/>
        <v>20602.230739999999</v>
      </c>
      <c r="F220" s="52">
        <f t="shared" si="95"/>
        <v>63763.094140000001</v>
      </c>
      <c r="G220" s="52">
        <f>G221+G222+G223+G224</f>
        <v>146694.65811000002</v>
      </c>
      <c r="H220" s="52">
        <f t="shared" si="95"/>
        <v>324528.10499999998</v>
      </c>
      <c r="I220" s="52">
        <f>I221+I222+I223+I224</f>
        <v>288667</v>
      </c>
      <c r="J220" s="52">
        <f>J221+J222+J223+J224</f>
        <v>223143.52899999998</v>
      </c>
      <c r="K220" s="89" t="s">
        <v>4</v>
      </c>
      <c r="L220" s="89"/>
      <c r="M220" s="93">
        <f>D220+E220+F220+G220+H220</f>
        <v>570270.10216000001</v>
      </c>
      <c r="N220" s="91"/>
      <c r="O220" s="91"/>
      <c r="P220" s="91"/>
      <c r="Q220" s="91"/>
      <c r="R220" s="88"/>
    </row>
    <row r="221" spans="1:18" ht="18" customHeight="1" x14ac:dyDescent="0.2">
      <c r="A221" s="4">
        <v>197</v>
      </c>
      <c r="B221" s="14" t="s">
        <v>17</v>
      </c>
      <c r="C221" s="76">
        <f>D221+E221+F221+G221+H221+I221</f>
        <v>42991.5</v>
      </c>
      <c r="D221" s="49">
        <v>0</v>
      </c>
      <c r="E221" s="49">
        <v>0</v>
      </c>
      <c r="F221" s="49">
        <v>0</v>
      </c>
      <c r="G221" s="49">
        <f>G226+G231</f>
        <v>28661</v>
      </c>
      <c r="H221" s="86">
        <f>H226+H231</f>
        <v>14330.5</v>
      </c>
      <c r="I221" s="52">
        <v>0</v>
      </c>
      <c r="J221" s="52">
        <v>0</v>
      </c>
      <c r="K221" s="89" t="s">
        <v>4</v>
      </c>
      <c r="L221" s="89"/>
      <c r="M221" s="25"/>
      <c r="N221" s="19"/>
      <c r="O221" s="19"/>
      <c r="P221" s="19"/>
      <c r="Q221" s="19"/>
      <c r="R221" s="88"/>
    </row>
    <row r="222" spans="1:18" ht="24" customHeight="1" x14ac:dyDescent="0.2">
      <c r="A222" s="4">
        <v>198</v>
      </c>
      <c r="B222" s="14" t="s">
        <v>7</v>
      </c>
      <c r="C222" s="49">
        <f>D222+E222+F222+G222+H222+I222</f>
        <v>19858</v>
      </c>
      <c r="D222" s="49">
        <f t="shared" ref="D222:H222" si="96">D227+D232</f>
        <v>0</v>
      </c>
      <c r="E222" s="49">
        <f t="shared" si="96"/>
        <v>0</v>
      </c>
      <c r="F222" s="49">
        <f t="shared" si="96"/>
        <v>0</v>
      </c>
      <c r="G222" s="49">
        <f t="shared" si="96"/>
        <v>19858</v>
      </c>
      <c r="H222" s="52">
        <f t="shared" si="96"/>
        <v>0</v>
      </c>
      <c r="I222" s="52">
        <f t="shared" ref="I222:J223" si="97">I227+I232</f>
        <v>0</v>
      </c>
      <c r="J222" s="52">
        <f t="shared" si="97"/>
        <v>0</v>
      </c>
      <c r="K222" s="89" t="s">
        <v>4</v>
      </c>
      <c r="L222" s="89"/>
      <c r="M222" s="93">
        <f>D222+E222+F222+G222+H222</f>
        <v>19858</v>
      </c>
      <c r="N222" s="91"/>
      <c r="O222" s="91"/>
      <c r="P222" s="91"/>
      <c r="Q222" s="91"/>
      <c r="R222" s="88"/>
    </row>
    <row r="223" spans="1:18" ht="29.25" customHeight="1" x14ac:dyDescent="0.2">
      <c r="A223" s="4">
        <v>199</v>
      </c>
      <c r="B223" s="14" t="s">
        <v>13</v>
      </c>
      <c r="C223" s="49">
        <f t="shared" ref="C223:E223" si="98">C228+C233</f>
        <v>1019231.13116</v>
      </c>
      <c r="D223" s="49">
        <f t="shared" si="98"/>
        <v>14682.01417</v>
      </c>
      <c r="E223" s="49">
        <f t="shared" si="98"/>
        <v>20602.230739999999</v>
      </c>
      <c r="F223" s="49">
        <f>F228+F233</f>
        <v>63763.094140000001</v>
      </c>
      <c r="G223" s="49">
        <f t="shared" ref="G223:H223" si="99">G228+G233</f>
        <v>98175.658110000004</v>
      </c>
      <c r="H223" s="49">
        <f t="shared" si="99"/>
        <v>310197.60499999998</v>
      </c>
      <c r="I223" s="49">
        <f t="shared" si="97"/>
        <v>288667</v>
      </c>
      <c r="J223" s="70">
        <f t="shared" si="97"/>
        <v>223143.52899999998</v>
      </c>
      <c r="K223" s="89" t="s">
        <v>4</v>
      </c>
      <c r="L223" s="89"/>
      <c r="M223" s="97">
        <f>D223+E223+F223+G223+H223</f>
        <v>507420.60216000001</v>
      </c>
      <c r="N223" s="98"/>
      <c r="O223" s="98"/>
      <c r="P223" s="98"/>
      <c r="Q223" s="98"/>
      <c r="R223" s="88"/>
    </row>
    <row r="224" spans="1:18" ht="24" customHeight="1" x14ac:dyDescent="0.2">
      <c r="A224" s="4">
        <v>200</v>
      </c>
      <c r="B224" s="14" t="s">
        <v>18</v>
      </c>
      <c r="C224" s="49">
        <v>0</v>
      </c>
      <c r="D224" s="49">
        <v>0</v>
      </c>
      <c r="E224" s="49">
        <v>0</v>
      </c>
      <c r="F224" s="49">
        <v>0</v>
      </c>
      <c r="G224" s="49">
        <v>0</v>
      </c>
      <c r="H224" s="49">
        <v>0</v>
      </c>
      <c r="I224" s="49">
        <v>0</v>
      </c>
      <c r="J224" s="70">
        <v>0</v>
      </c>
      <c r="K224" s="89" t="s">
        <v>4</v>
      </c>
      <c r="L224" s="89"/>
      <c r="M224" s="28"/>
      <c r="N224" s="29"/>
      <c r="O224" s="29"/>
      <c r="P224" s="29"/>
      <c r="Q224" s="29"/>
      <c r="R224" s="88"/>
    </row>
    <row r="225" spans="1:18" s="20" customFormat="1" ht="34.5" customHeight="1" x14ac:dyDescent="0.2">
      <c r="A225" s="4">
        <v>201</v>
      </c>
      <c r="B225" s="14" t="s">
        <v>24</v>
      </c>
      <c r="C225" s="49">
        <f>D225+E225+F225+G225+H225+I225+J225</f>
        <v>757595.12118999998</v>
      </c>
      <c r="D225" s="49">
        <f t="shared" ref="D225:H225" si="100">D227+D228</f>
        <v>70.479010000000002</v>
      </c>
      <c r="E225" s="49">
        <f t="shared" si="100"/>
        <v>15699.72674</v>
      </c>
      <c r="F225" s="49">
        <f t="shared" si="100"/>
        <v>46257.78213</v>
      </c>
      <c r="G225" s="49">
        <f t="shared" si="100"/>
        <v>66795.871310000002</v>
      </c>
      <c r="H225" s="52">
        <f t="shared" si="100"/>
        <v>157260.73300000001</v>
      </c>
      <c r="I225" s="52">
        <f t="shared" ref="I225:J225" si="101">I227+I228</f>
        <v>283567</v>
      </c>
      <c r="J225" s="52">
        <f t="shared" si="101"/>
        <v>187943.52899999998</v>
      </c>
      <c r="K225" s="89" t="s">
        <v>4</v>
      </c>
      <c r="L225" s="89"/>
      <c r="M225" s="103">
        <f>D225+E225+F225+G225+H225</f>
        <v>286084.59219</v>
      </c>
      <c r="N225" s="106"/>
      <c r="O225" s="106"/>
      <c r="P225" s="106"/>
      <c r="Q225" s="106"/>
      <c r="R225" s="88"/>
    </row>
    <row r="226" spans="1:18" s="17" customFormat="1" ht="18" customHeight="1" x14ac:dyDescent="0.2">
      <c r="A226" s="4">
        <v>202</v>
      </c>
      <c r="B226" s="14" t="s">
        <v>17</v>
      </c>
      <c r="C226" s="49">
        <v>0</v>
      </c>
      <c r="D226" s="49">
        <v>0</v>
      </c>
      <c r="E226" s="49">
        <v>0</v>
      </c>
      <c r="F226" s="49">
        <v>0</v>
      </c>
      <c r="G226" s="49">
        <v>0</v>
      </c>
      <c r="H226" s="52">
        <v>0</v>
      </c>
      <c r="I226" s="52">
        <v>0</v>
      </c>
      <c r="J226" s="52">
        <v>0</v>
      </c>
      <c r="K226" s="89" t="s">
        <v>4</v>
      </c>
      <c r="L226" s="89"/>
      <c r="M226" s="30"/>
      <c r="N226" s="22"/>
      <c r="O226" s="22"/>
      <c r="P226" s="22"/>
      <c r="Q226" s="22"/>
      <c r="R226" s="88"/>
    </row>
    <row r="227" spans="1:18" ht="22.5" customHeight="1" x14ac:dyDescent="0.2">
      <c r="A227" s="4">
        <v>203</v>
      </c>
      <c r="B227" s="14" t="s">
        <v>7</v>
      </c>
      <c r="C227" s="49">
        <f>D227+E227+F227+G227+H227+I227</f>
        <v>0</v>
      </c>
      <c r="D227" s="52">
        <f t="shared" ref="D227:G227" si="102">D238+D243</f>
        <v>0</v>
      </c>
      <c r="E227" s="52">
        <f t="shared" si="102"/>
        <v>0</v>
      </c>
      <c r="F227" s="52">
        <f t="shared" si="102"/>
        <v>0</v>
      </c>
      <c r="G227" s="52">
        <f t="shared" si="102"/>
        <v>0</v>
      </c>
      <c r="H227" s="52">
        <f t="shared" ref="H227:J228" si="103">H238+H243</f>
        <v>0</v>
      </c>
      <c r="I227" s="52">
        <f t="shared" si="103"/>
        <v>0</v>
      </c>
      <c r="J227" s="52">
        <f t="shared" si="103"/>
        <v>0</v>
      </c>
      <c r="K227" s="89" t="s">
        <v>4</v>
      </c>
      <c r="L227" s="89"/>
      <c r="M227" s="93">
        <f>D227+E227+F227+G227+H227</f>
        <v>0</v>
      </c>
      <c r="N227" s="91"/>
      <c r="O227" s="91"/>
      <c r="P227" s="91"/>
      <c r="Q227" s="91"/>
      <c r="R227" s="88"/>
    </row>
    <row r="228" spans="1:18" s="20" customFormat="1" ht="27" customHeight="1" x14ac:dyDescent="0.2">
      <c r="A228" s="4">
        <v>204</v>
      </c>
      <c r="B228" s="14" t="s">
        <v>13</v>
      </c>
      <c r="C228" s="49">
        <f>D228+E228+F228+G228+H228+I228+J228</f>
        <v>757595.12118999998</v>
      </c>
      <c r="D228" s="52">
        <f t="shared" ref="D228:E228" si="104">D239+D244</f>
        <v>70.479010000000002</v>
      </c>
      <c r="E228" s="52">
        <f t="shared" si="104"/>
        <v>15699.72674</v>
      </c>
      <c r="F228" s="52">
        <f>F239+F244+F269</f>
        <v>46257.78213</v>
      </c>
      <c r="G228" s="52">
        <f>G239+G244</f>
        <v>66795.871310000002</v>
      </c>
      <c r="H228" s="52">
        <f>H239+H244+H249</f>
        <v>157260.73300000001</v>
      </c>
      <c r="I228" s="52">
        <f t="shared" si="103"/>
        <v>283567</v>
      </c>
      <c r="J228" s="52">
        <f t="shared" si="103"/>
        <v>187943.52899999998</v>
      </c>
      <c r="K228" s="89" t="s">
        <v>4</v>
      </c>
      <c r="L228" s="89"/>
      <c r="M228" s="103">
        <f>D228+E228+F228+G228+H228</f>
        <v>286084.59219</v>
      </c>
      <c r="N228" s="106"/>
      <c r="O228" s="106"/>
      <c r="P228" s="106"/>
      <c r="Q228" s="106"/>
      <c r="R228" s="88"/>
    </row>
    <row r="229" spans="1:18" s="17" customFormat="1" ht="27" customHeight="1" x14ac:dyDescent="0.2">
      <c r="A229" s="4">
        <v>205</v>
      </c>
      <c r="B229" s="14" t="s">
        <v>18</v>
      </c>
      <c r="C229" s="49">
        <v>0</v>
      </c>
      <c r="D229" s="49">
        <v>0</v>
      </c>
      <c r="E229" s="49">
        <v>0</v>
      </c>
      <c r="F229" s="49">
        <v>0</v>
      </c>
      <c r="G229" s="50">
        <v>0</v>
      </c>
      <c r="H229" s="52">
        <v>0</v>
      </c>
      <c r="I229" s="52">
        <v>0</v>
      </c>
      <c r="J229" s="52">
        <v>0</v>
      </c>
      <c r="K229" s="89" t="s">
        <v>4</v>
      </c>
      <c r="L229" s="89"/>
      <c r="M229" s="30"/>
      <c r="N229" s="22"/>
      <c r="O229" s="22"/>
      <c r="P229" s="22"/>
      <c r="Q229" s="22"/>
      <c r="R229" s="88"/>
    </row>
    <row r="230" spans="1:18" ht="27.75" customHeight="1" x14ac:dyDescent="0.2">
      <c r="A230" s="4">
        <v>206</v>
      </c>
      <c r="B230" s="14" t="s">
        <v>22</v>
      </c>
      <c r="C230" s="49">
        <f>D230+E230+F230+G230+H230+I230+J230</f>
        <v>310155.00997000001</v>
      </c>
      <c r="D230" s="49">
        <f>D232+D233</f>
        <v>14611.535160000001</v>
      </c>
      <c r="E230" s="49">
        <f>E232+E233</f>
        <v>4902.5039999999999</v>
      </c>
      <c r="F230" s="49">
        <f t="shared" ref="F230:H230" si="105">F232+F233</f>
        <v>17505.312010000001</v>
      </c>
      <c r="G230" s="49">
        <f>G232+G233+G231</f>
        <v>79898.786800000002</v>
      </c>
      <c r="H230" s="49">
        <f t="shared" si="105"/>
        <v>152936.872</v>
      </c>
      <c r="I230" s="49">
        <f t="shared" ref="I230:J230" si="106">I232+I233</f>
        <v>5100</v>
      </c>
      <c r="J230" s="70">
        <f t="shared" si="106"/>
        <v>35200</v>
      </c>
      <c r="K230" s="89" t="s">
        <v>4</v>
      </c>
      <c r="L230" s="89"/>
      <c r="M230" s="93">
        <f>D230+E230+F230+G230+H230</f>
        <v>269855.00997000001</v>
      </c>
      <c r="N230" s="91"/>
      <c r="O230" s="91"/>
      <c r="P230" s="91"/>
      <c r="Q230" s="91"/>
      <c r="R230" s="88"/>
    </row>
    <row r="231" spans="1:18" ht="21" customHeight="1" x14ac:dyDescent="0.2">
      <c r="A231" s="4">
        <v>207</v>
      </c>
      <c r="B231" s="14" t="s">
        <v>17</v>
      </c>
      <c r="C231" s="76">
        <f>D231+E231+F231+G231+H231+I231+J231</f>
        <v>42991.5</v>
      </c>
      <c r="D231" s="49">
        <v>0</v>
      </c>
      <c r="E231" s="49">
        <v>0</v>
      </c>
      <c r="F231" s="49">
        <v>0</v>
      </c>
      <c r="G231" s="49">
        <f>G272</f>
        <v>28661</v>
      </c>
      <c r="H231" s="86">
        <f>H272</f>
        <v>14330.5</v>
      </c>
      <c r="I231" s="49">
        <v>0</v>
      </c>
      <c r="J231" s="70">
        <v>0</v>
      </c>
      <c r="K231" s="89" t="s">
        <v>4</v>
      </c>
      <c r="L231" s="89"/>
      <c r="M231" s="25"/>
      <c r="N231" s="19"/>
      <c r="O231" s="19"/>
      <c r="P231" s="19"/>
      <c r="Q231" s="19"/>
      <c r="R231" s="88"/>
    </row>
    <row r="232" spans="1:18" ht="33" customHeight="1" x14ac:dyDescent="0.2">
      <c r="A232" s="4">
        <v>208</v>
      </c>
      <c r="B232" s="14" t="s">
        <v>7</v>
      </c>
      <c r="C232" s="76">
        <f>D232+E232+F232+G232+H232+I232+J232</f>
        <v>19858</v>
      </c>
      <c r="D232" s="49">
        <v>0</v>
      </c>
      <c r="E232" s="49">
        <v>0</v>
      </c>
      <c r="F232" s="49">
        <v>0</v>
      </c>
      <c r="G232" s="49">
        <f>G273</f>
        <v>19858</v>
      </c>
      <c r="H232" s="52">
        <v>0</v>
      </c>
      <c r="I232" s="52">
        <v>0</v>
      </c>
      <c r="J232" s="52">
        <v>0</v>
      </c>
      <c r="K232" s="89" t="s">
        <v>4</v>
      </c>
      <c r="L232" s="89"/>
      <c r="M232" s="93">
        <f>D232+E232+F232+G232+H232</f>
        <v>19858</v>
      </c>
      <c r="N232" s="91"/>
      <c r="O232" s="91"/>
      <c r="P232" s="91"/>
      <c r="Q232" s="91"/>
      <c r="R232" s="88"/>
    </row>
    <row r="233" spans="1:18" ht="26.25" customHeight="1" x14ac:dyDescent="0.2">
      <c r="A233" s="4">
        <v>209</v>
      </c>
      <c r="B233" s="14" t="s">
        <v>13</v>
      </c>
      <c r="C233" s="49">
        <f>D233+E233+F233+G233+H233+I233+J233</f>
        <v>261636.00997000001</v>
      </c>
      <c r="D233" s="52">
        <f t="shared" ref="D233:F233" si="107">D249+D254+D259+D264</f>
        <v>14611.535160000001</v>
      </c>
      <c r="E233" s="52">
        <f t="shared" si="107"/>
        <v>4902.5039999999999</v>
      </c>
      <c r="F233" s="52">
        <f t="shared" si="107"/>
        <v>17505.312010000001</v>
      </c>
      <c r="G233" s="52">
        <f>G249+G254+G259+G264+G274</f>
        <v>31379.786799999998</v>
      </c>
      <c r="H233" s="52">
        <f>H254+H259+H264+H274</f>
        <v>152936.872</v>
      </c>
      <c r="I233" s="52">
        <f t="shared" ref="I233:J233" si="108">I249+I254+I259+I264+I274</f>
        <v>5100</v>
      </c>
      <c r="J233" s="52">
        <f t="shared" si="108"/>
        <v>35200</v>
      </c>
      <c r="K233" s="89" t="s">
        <v>4</v>
      </c>
      <c r="L233" s="89"/>
      <c r="M233" s="93">
        <f>D233+E233+F233+G233+H233</f>
        <v>221336.00997000001</v>
      </c>
      <c r="N233" s="91"/>
      <c r="O233" s="91"/>
      <c r="P233" s="91"/>
      <c r="Q233" s="91"/>
      <c r="R233" s="88"/>
    </row>
    <row r="234" spans="1:18" ht="26.25" customHeight="1" x14ac:dyDescent="0.2">
      <c r="A234" s="4">
        <v>210</v>
      </c>
      <c r="B234" s="14" t="s">
        <v>18</v>
      </c>
      <c r="C234" s="49">
        <v>0</v>
      </c>
      <c r="D234" s="49">
        <v>0</v>
      </c>
      <c r="E234" s="49">
        <v>0</v>
      </c>
      <c r="F234" s="49">
        <v>0</v>
      </c>
      <c r="G234" s="49">
        <v>0</v>
      </c>
      <c r="H234" s="52">
        <v>0</v>
      </c>
      <c r="I234" s="52">
        <v>0</v>
      </c>
      <c r="J234" s="52">
        <v>0</v>
      </c>
      <c r="K234" s="89" t="s">
        <v>4</v>
      </c>
      <c r="L234" s="89"/>
      <c r="M234" s="25"/>
      <c r="N234" s="19"/>
      <c r="O234" s="19"/>
      <c r="P234" s="19"/>
      <c r="Q234" s="19"/>
      <c r="R234" s="88"/>
    </row>
    <row r="235" spans="1:18" ht="22.5" customHeight="1" x14ac:dyDescent="0.2">
      <c r="A235" s="4">
        <v>211</v>
      </c>
      <c r="B235" s="14" t="s">
        <v>19</v>
      </c>
      <c r="C235" s="49"/>
      <c r="D235" s="49"/>
      <c r="E235" s="49"/>
      <c r="F235" s="49"/>
      <c r="G235" s="49"/>
      <c r="H235" s="52"/>
      <c r="I235" s="52"/>
      <c r="J235" s="52"/>
      <c r="K235" s="89"/>
      <c r="L235" s="89"/>
      <c r="M235" s="92"/>
      <c r="N235" s="91"/>
      <c r="O235" s="91"/>
      <c r="P235" s="91"/>
      <c r="Q235" s="91"/>
      <c r="R235" s="88"/>
    </row>
    <row r="236" spans="1:18" ht="44.25" customHeight="1" x14ac:dyDescent="0.2">
      <c r="A236" s="4">
        <v>212</v>
      </c>
      <c r="B236" s="14" t="s">
        <v>79</v>
      </c>
      <c r="C236" s="49">
        <f t="shared" ref="C236:G236" si="109">C237+C238+C239+C240</f>
        <v>188076.47642999998</v>
      </c>
      <c r="D236" s="49">
        <f t="shared" si="109"/>
        <v>70.479010000000002</v>
      </c>
      <c r="E236" s="49">
        <f t="shared" si="109"/>
        <v>820.99742000000003</v>
      </c>
      <c r="F236" s="49">
        <f t="shared" si="109"/>
        <v>209</v>
      </c>
      <c r="G236" s="49">
        <f t="shared" si="109"/>
        <v>8800</v>
      </c>
      <c r="H236" s="49">
        <f>H237+H238+H239+H240</f>
        <v>100</v>
      </c>
      <c r="I236" s="49">
        <f>I237+I238+I239+I240</f>
        <v>103076</v>
      </c>
      <c r="J236" s="66">
        <f>J237+J238+J239+J240</f>
        <v>75000</v>
      </c>
      <c r="K236" s="89">
        <v>38</v>
      </c>
      <c r="L236" s="89"/>
      <c r="M236" s="93" t="e">
        <f>#REF!+#REF!+#REF!+#REF!+#REF!</f>
        <v>#REF!</v>
      </c>
      <c r="N236" s="94"/>
      <c r="O236" s="94"/>
      <c r="P236" s="94"/>
      <c r="Q236" s="94"/>
      <c r="R236" s="88"/>
    </row>
    <row r="237" spans="1:18" ht="23.25" customHeight="1" x14ac:dyDescent="0.2">
      <c r="A237" s="4">
        <v>213</v>
      </c>
      <c r="B237" s="14" t="s">
        <v>17</v>
      </c>
      <c r="C237" s="15">
        <v>0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35">
        <v>0</v>
      </c>
      <c r="J237" s="66">
        <v>0</v>
      </c>
      <c r="K237" s="89" t="s">
        <v>4</v>
      </c>
      <c r="L237" s="89"/>
      <c r="M237" s="25"/>
      <c r="N237" s="32"/>
      <c r="O237" s="32"/>
      <c r="P237" s="32"/>
      <c r="Q237" s="32"/>
      <c r="R237" s="88"/>
    </row>
    <row r="238" spans="1:18" ht="21.75" customHeight="1" x14ac:dyDescent="0.2">
      <c r="A238" s="4">
        <v>214</v>
      </c>
      <c r="B238" s="14" t="s">
        <v>7</v>
      </c>
      <c r="C238" s="49">
        <f>D238+E238+F238+G238+H238</f>
        <v>0</v>
      </c>
      <c r="D238" s="49">
        <v>0</v>
      </c>
      <c r="E238" s="49">
        <v>0</v>
      </c>
      <c r="F238" s="49">
        <v>0</v>
      </c>
      <c r="G238" s="49">
        <v>0</v>
      </c>
      <c r="H238" s="49">
        <v>0</v>
      </c>
      <c r="I238" s="49">
        <v>0</v>
      </c>
      <c r="J238" s="66">
        <v>0</v>
      </c>
      <c r="K238" s="89" t="s">
        <v>4</v>
      </c>
      <c r="L238" s="89"/>
      <c r="M238" s="93">
        <f>D236+E236+F236+G236+H236</f>
        <v>10000.476430000001</v>
      </c>
      <c r="N238" s="94"/>
      <c r="O238" s="94"/>
      <c r="P238" s="94"/>
      <c r="Q238" s="94"/>
      <c r="R238" s="88"/>
    </row>
    <row r="239" spans="1:18" s="20" customFormat="1" ht="21.75" customHeight="1" x14ac:dyDescent="0.2">
      <c r="A239" s="4">
        <v>215</v>
      </c>
      <c r="B239" s="14" t="s">
        <v>13</v>
      </c>
      <c r="C239" s="49">
        <f>D239+E239+F239+G239+H239+I239+J239</f>
        <v>188076.47642999998</v>
      </c>
      <c r="D239" s="49">
        <v>70.479010000000002</v>
      </c>
      <c r="E239" s="49">
        <v>820.99742000000003</v>
      </c>
      <c r="F239" s="49">
        <v>209</v>
      </c>
      <c r="G239" s="49">
        <v>8800</v>
      </c>
      <c r="H239" s="49">
        <v>100</v>
      </c>
      <c r="I239" s="49">
        <v>103076</v>
      </c>
      <c r="J239" s="66">
        <v>75000</v>
      </c>
      <c r="K239" s="89" t="s">
        <v>4</v>
      </c>
      <c r="L239" s="89"/>
      <c r="M239" s="103">
        <f>D238+E238+F238+G238+H238</f>
        <v>0</v>
      </c>
      <c r="N239" s="104"/>
      <c r="O239" s="104"/>
      <c r="P239" s="104"/>
      <c r="Q239" s="104"/>
      <c r="R239" s="88"/>
    </row>
    <row r="240" spans="1:18" s="17" customFormat="1" ht="21.75" customHeight="1" x14ac:dyDescent="0.2">
      <c r="A240" s="4">
        <v>216</v>
      </c>
      <c r="B240" s="14" t="s">
        <v>18</v>
      </c>
      <c r="C240" s="49">
        <v>0</v>
      </c>
      <c r="D240" s="49">
        <v>0</v>
      </c>
      <c r="E240" s="49">
        <v>0</v>
      </c>
      <c r="F240" s="49">
        <v>0</v>
      </c>
      <c r="G240" s="49">
        <v>0</v>
      </c>
      <c r="H240" s="49">
        <v>0</v>
      </c>
      <c r="I240" s="49">
        <v>0</v>
      </c>
      <c r="J240" s="66">
        <v>0</v>
      </c>
      <c r="K240" s="89" t="s">
        <v>4</v>
      </c>
      <c r="L240" s="89"/>
      <c r="M240" s="30"/>
      <c r="N240" s="33"/>
      <c r="O240" s="33"/>
      <c r="P240" s="33"/>
      <c r="Q240" s="33"/>
      <c r="R240" s="88"/>
    </row>
    <row r="241" spans="1:18" ht="33.75" customHeight="1" x14ac:dyDescent="0.2">
      <c r="A241" s="4">
        <v>217</v>
      </c>
      <c r="B241" s="14" t="s">
        <v>80</v>
      </c>
      <c r="C241" s="49">
        <f t="shared" ref="C241:G241" si="110">C242+C243+C244+C245</f>
        <v>555002.84476000001</v>
      </c>
      <c r="D241" s="49">
        <f t="shared" si="110"/>
        <v>0</v>
      </c>
      <c r="E241" s="49">
        <f t="shared" si="110"/>
        <v>14878.72932</v>
      </c>
      <c r="F241" s="49">
        <f t="shared" si="110"/>
        <v>31592.98213</v>
      </c>
      <c r="G241" s="49">
        <f t="shared" si="110"/>
        <v>57995.871310000002</v>
      </c>
      <c r="H241" s="49">
        <f>H242+H243+H244+H245</f>
        <v>157100.73300000001</v>
      </c>
      <c r="I241" s="49">
        <f>I242+I243+I244+I245</f>
        <v>180491</v>
      </c>
      <c r="J241" s="66">
        <f>J242+J243+J244+J245</f>
        <v>112943.52899999999</v>
      </c>
      <c r="K241" s="89" t="s">
        <v>50</v>
      </c>
      <c r="L241" s="89"/>
      <c r="M241" s="93" t="e">
        <f>#REF!+#REF!+#REF!+#REF!+#REF!</f>
        <v>#REF!</v>
      </c>
      <c r="N241" s="94"/>
      <c r="O241" s="94"/>
      <c r="P241" s="94"/>
      <c r="Q241" s="94"/>
      <c r="R241" s="88"/>
    </row>
    <row r="242" spans="1:18" ht="23.25" customHeight="1" x14ac:dyDescent="0.2">
      <c r="A242" s="4">
        <v>218</v>
      </c>
      <c r="B242" s="14" t="s">
        <v>17</v>
      </c>
      <c r="C242" s="49">
        <v>0</v>
      </c>
      <c r="D242" s="49">
        <v>0</v>
      </c>
      <c r="E242" s="49">
        <v>0</v>
      </c>
      <c r="F242" s="49">
        <v>0</v>
      </c>
      <c r="G242" s="49">
        <v>0</v>
      </c>
      <c r="H242" s="49">
        <v>0</v>
      </c>
      <c r="I242" s="49">
        <v>0</v>
      </c>
      <c r="J242" s="66">
        <v>0</v>
      </c>
      <c r="K242" s="89" t="s">
        <v>4</v>
      </c>
      <c r="L242" s="89"/>
      <c r="M242" s="25"/>
      <c r="N242" s="32"/>
      <c r="O242" s="32"/>
      <c r="P242" s="32"/>
      <c r="Q242" s="32"/>
      <c r="R242" s="88"/>
    </row>
    <row r="243" spans="1:18" ht="28.5" customHeight="1" x14ac:dyDescent="0.2">
      <c r="A243" s="4">
        <v>219</v>
      </c>
      <c r="B243" s="14" t="s">
        <v>7</v>
      </c>
      <c r="C243" s="49">
        <f>D243+E243+F243+G243+H243</f>
        <v>0</v>
      </c>
      <c r="D243" s="49">
        <v>0</v>
      </c>
      <c r="E243" s="49">
        <v>0</v>
      </c>
      <c r="F243" s="49">
        <v>0</v>
      </c>
      <c r="G243" s="49">
        <v>0</v>
      </c>
      <c r="H243" s="49">
        <v>0</v>
      </c>
      <c r="I243" s="49">
        <v>0</v>
      </c>
      <c r="J243" s="66">
        <v>0</v>
      </c>
      <c r="K243" s="89" t="s">
        <v>4</v>
      </c>
      <c r="L243" s="89"/>
      <c r="M243" s="92"/>
      <c r="N243" s="91"/>
      <c r="O243" s="91"/>
      <c r="P243" s="91"/>
      <c r="Q243" s="91"/>
      <c r="R243" s="88"/>
    </row>
    <row r="244" spans="1:18" s="20" customFormat="1" ht="26.25" customHeight="1" x14ac:dyDescent="0.2">
      <c r="A244" s="4">
        <v>220</v>
      </c>
      <c r="B244" s="14" t="s">
        <v>13</v>
      </c>
      <c r="C244" s="49">
        <f>D244+E244+F244+G244+H244+I244+J244</f>
        <v>555002.84476000001</v>
      </c>
      <c r="D244" s="49">
        <v>0</v>
      </c>
      <c r="E244" s="49">
        <v>14878.72932</v>
      </c>
      <c r="F244" s="49">
        <v>31592.98213</v>
      </c>
      <c r="G244" s="49">
        <v>57995.871310000002</v>
      </c>
      <c r="H244" s="49">
        <v>157100.73300000001</v>
      </c>
      <c r="I244" s="49">
        <v>180491</v>
      </c>
      <c r="J244" s="66">
        <v>112943.52899999999</v>
      </c>
      <c r="K244" s="89" t="s">
        <v>4</v>
      </c>
      <c r="L244" s="89"/>
      <c r="M244" s="105">
        <f>D244+E244+F244+G244+H244</f>
        <v>261568.31576000003</v>
      </c>
      <c r="N244" s="106"/>
      <c r="O244" s="106"/>
      <c r="P244" s="106"/>
      <c r="Q244" s="106"/>
      <c r="R244" s="88"/>
    </row>
    <row r="245" spans="1:18" s="17" customFormat="1" ht="26.25" customHeight="1" x14ac:dyDescent="0.2">
      <c r="A245" s="4">
        <v>221</v>
      </c>
      <c r="B245" s="14" t="s">
        <v>18</v>
      </c>
      <c r="C245" s="49">
        <v>0</v>
      </c>
      <c r="D245" s="49">
        <v>0</v>
      </c>
      <c r="E245" s="49">
        <v>0</v>
      </c>
      <c r="F245" s="49">
        <v>0</v>
      </c>
      <c r="G245" s="49">
        <v>0</v>
      </c>
      <c r="H245" s="49">
        <v>0</v>
      </c>
      <c r="I245" s="49">
        <v>0</v>
      </c>
      <c r="J245" s="66">
        <v>0</v>
      </c>
      <c r="K245" s="89" t="s">
        <v>4</v>
      </c>
      <c r="L245" s="89"/>
      <c r="M245" s="23"/>
      <c r="N245" s="22"/>
      <c r="O245" s="22"/>
      <c r="P245" s="22"/>
      <c r="Q245" s="22"/>
      <c r="R245" s="88"/>
    </row>
    <row r="246" spans="1:18" ht="36.75" customHeight="1" x14ac:dyDescent="0.2">
      <c r="A246" s="4">
        <v>222</v>
      </c>
      <c r="B246" s="14" t="s">
        <v>81</v>
      </c>
      <c r="C246" s="12">
        <f t="shared" ref="C246:G246" si="111">C247+C248+C249+C250</f>
        <v>18908.749370000001</v>
      </c>
      <c r="D246" s="12">
        <f t="shared" si="111"/>
        <v>675.26516000000004</v>
      </c>
      <c r="E246" s="12">
        <f t="shared" si="111"/>
        <v>3420</v>
      </c>
      <c r="F246" s="12">
        <f t="shared" si="111"/>
        <v>3671.6736099999998</v>
      </c>
      <c r="G246" s="12">
        <f t="shared" si="111"/>
        <v>10981.810600000001</v>
      </c>
      <c r="H246" s="12">
        <f>H247+H248+H249+H250</f>
        <v>60</v>
      </c>
      <c r="I246" s="12">
        <f>I247+I248+I249+I250</f>
        <v>0</v>
      </c>
      <c r="J246" s="12">
        <f>J247+J248+J249+J250</f>
        <v>100</v>
      </c>
      <c r="K246" s="89">
        <v>41</v>
      </c>
      <c r="L246" s="89"/>
      <c r="M246" s="92"/>
      <c r="N246" s="91"/>
      <c r="O246" s="91"/>
      <c r="P246" s="91"/>
      <c r="Q246" s="91"/>
      <c r="R246" s="88"/>
    </row>
    <row r="247" spans="1:18" ht="30" customHeight="1" x14ac:dyDescent="0.2">
      <c r="A247" s="4">
        <v>223</v>
      </c>
      <c r="B247" s="14" t="s">
        <v>17</v>
      </c>
      <c r="C247" s="49">
        <v>0</v>
      </c>
      <c r="D247" s="49">
        <v>0</v>
      </c>
      <c r="E247" s="49">
        <v>0</v>
      </c>
      <c r="F247" s="49">
        <v>0</v>
      </c>
      <c r="G247" s="49">
        <v>0</v>
      </c>
      <c r="H247" s="49">
        <v>0</v>
      </c>
      <c r="I247" s="49">
        <v>0</v>
      </c>
      <c r="J247" s="66">
        <v>0</v>
      </c>
      <c r="K247" s="89" t="s">
        <v>4</v>
      </c>
      <c r="L247" s="89"/>
      <c r="M247" s="24"/>
      <c r="N247" s="19"/>
      <c r="O247" s="19"/>
      <c r="P247" s="19"/>
      <c r="Q247" s="19"/>
      <c r="R247" s="88"/>
    </row>
    <row r="248" spans="1:18" ht="27.75" customHeight="1" x14ac:dyDescent="0.2">
      <c r="A248" s="4">
        <v>224</v>
      </c>
      <c r="B248" s="14" t="s">
        <v>7</v>
      </c>
      <c r="C248" s="49">
        <v>0</v>
      </c>
      <c r="D248" s="49">
        <v>0</v>
      </c>
      <c r="E248" s="49">
        <v>0</v>
      </c>
      <c r="F248" s="49">
        <v>0</v>
      </c>
      <c r="G248" s="49">
        <v>0</v>
      </c>
      <c r="H248" s="49">
        <v>0</v>
      </c>
      <c r="I248" s="49">
        <v>0</v>
      </c>
      <c r="J248" s="66">
        <v>0</v>
      </c>
      <c r="K248" s="89" t="s">
        <v>4</v>
      </c>
      <c r="L248" s="89"/>
      <c r="M248" s="92"/>
      <c r="N248" s="91"/>
      <c r="O248" s="91"/>
      <c r="P248" s="91"/>
      <c r="Q248" s="91"/>
      <c r="R248" s="88"/>
    </row>
    <row r="249" spans="1:18" ht="28.5" customHeight="1" x14ac:dyDescent="0.2">
      <c r="A249" s="4">
        <v>225</v>
      </c>
      <c r="B249" s="14" t="s">
        <v>13</v>
      </c>
      <c r="C249" s="49">
        <f>D249+E249+F249+G249+H249+I249+J249</f>
        <v>18908.749370000001</v>
      </c>
      <c r="D249" s="49">
        <v>675.26516000000004</v>
      </c>
      <c r="E249" s="49">
        <v>3420</v>
      </c>
      <c r="F249" s="49">
        <v>3671.6736099999998</v>
      </c>
      <c r="G249" s="49">
        <v>10981.810600000001</v>
      </c>
      <c r="H249" s="49">
        <v>60</v>
      </c>
      <c r="I249" s="49">
        <v>0</v>
      </c>
      <c r="J249" s="66">
        <v>100</v>
      </c>
      <c r="K249" s="89" t="s">
        <v>4</v>
      </c>
      <c r="L249" s="89"/>
      <c r="M249" s="101">
        <f>D249+E249+F249+G249+H249</f>
        <v>18808.749370000001</v>
      </c>
      <c r="N249" s="91"/>
      <c r="O249" s="91"/>
      <c r="P249" s="91"/>
      <c r="Q249" s="91"/>
      <c r="R249" s="88"/>
    </row>
    <row r="250" spans="1:18" ht="28.5" customHeight="1" x14ac:dyDescent="0.2">
      <c r="A250" s="4">
        <v>226</v>
      </c>
      <c r="B250" s="14" t="s">
        <v>18</v>
      </c>
      <c r="C250" s="49">
        <v>0</v>
      </c>
      <c r="D250" s="49">
        <v>0</v>
      </c>
      <c r="E250" s="49">
        <v>0</v>
      </c>
      <c r="F250" s="49">
        <v>0</v>
      </c>
      <c r="G250" s="49">
        <v>0</v>
      </c>
      <c r="H250" s="49">
        <v>0</v>
      </c>
      <c r="I250" s="49">
        <v>0</v>
      </c>
      <c r="J250" s="66">
        <v>0</v>
      </c>
      <c r="K250" s="89" t="s">
        <v>4</v>
      </c>
      <c r="L250" s="89"/>
      <c r="M250" s="18"/>
      <c r="N250" s="19"/>
      <c r="O250" s="19"/>
      <c r="P250" s="19"/>
      <c r="Q250" s="19"/>
      <c r="R250" s="88"/>
    </row>
    <row r="251" spans="1:18" ht="39.75" customHeight="1" x14ac:dyDescent="0.2">
      <c r="A251" s="4">
        <v>227</v>
      </c>
      <c r="B251" s="14" t="s">
        <v>82</v>
      </c>
      <c r="C251" s="12">
        <f t="shared" ref="C251:G251" si="112">C252+C253+C254+C255</f>
        <v>39682.069230000001</v>
      </c>
      <c r="D251" s="12">
        <f t="shared" si="112"/>
        <v>11461.27</v>
      </c>
      <c r="E251" s="12">
        <f t="shared" si="112"/>
        <v>289.04399999999998</v>
      </c>
      <c r="F251" s="12">
        <f t="shared" si="112"/>
        <v>3440.8883999999998</v>
      </c>
      <c r="G251" s="12">
        <f t="shared" si="112"/>
        <v>7036.8668299999999</v>
      </c>
      <c r="H251" s="12">
        <f>H252+H253+H254+H255</f>
        <v>7454</v>
      </c>
      <c r="I251" s="12">
        <f>I252+I253+I254+I255</f>
        <v>0</v>
      </c>
      <c r="J251" s="12">
        <f>J252+J253+J254+J255</f>
        <v>10000</v>
      </c>
      <c r="K251" s="89">
        <v>39</v>
      </c>
      <c r="L251" s="89"/>
      <c r="M251" s="92"/>
      <c r="N251" s="91"/>
      <c r="O251" s="91"/>
      <c r="P251" s="91"/>
      <c r="Q251" s="91"/>
      <c r="R251" s="88"/>
    </row>
    <row r="252" spans="1:18" ht="20.25" customHeight="1" x14ac:dyDescent="0.2">
      <c r="A252" s="4">
        <v>228</v>
      </c>
      <c r="B252" s="14" t="s">
        <v>17</v>
      </c>
      <c r="C252" s="15">
        <v>0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35">
        <v>0</v>
      </c>
      <c r="J252" s="66">
        <v>0</v>
      </c>
      <c r="K252" s="89" t="s">
        <v>4</v>
      </c>
      <c r="L252" s="89"/>
      <c r="M252" s="24"/>
      <c r="N252" s="19"/>
      <c r="O252" s="19"/>
      <c r="P252" s="19"/>
      <c r="Q252" s="19"/>
      <c r="R252" s="88"/>
    </row>
    <row r="253" spans="1:18" ht="31.5" customHeight="1" x14ac:dyDescent="0.2">
      <c r="A253" s="4">
        <v>229</v>
      </c>
      <c r="B253" s="14" t="s">
        <v>7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35">
        <v>0</v>
      </c>
      <c r="J253" s="66">
        <v>0</v>
      </c>
      <c r="K253" s="89" t="s">
        <v>4</v>
      </c>
      <c r="L253" s="89"/>
      <c r="M253" s="92"/>
      <c r="N253" s="91"/>
      <c r="O253" s="91"/>
      <c r="P253" s="91"/>
      <c r="Q253" s="91"/>
      <c r="R253" s="88"/>
    </row>
    <row r="254" spans="1:18" ht="29.25" customHeight="1" x14ac:dyDescent="0.2">
      <c r="A254" s="4">
        <v>230</v>
      </c>
      <c r="B254" s="14" t="s">
        <v>13</v>
      </c>
      <c r="C254" s="49">
        <f>D254+E254+F254+G254+H254+I254+J254</f>
        <v>39682.069230000001</v>
      </c>
      <c r="D254" s="49">
        <v>11461.27</v>
      </c>
      <c r="E254" s="49">
        <v>289.04399999999998</v>
      </c>
      <c r="F254" s="49">
        <v>3440.8883999999998</v>
      </c>
      <c r="G254" s="49">
        <v>7036.8668299999999</v>
      </c>
      <c r="H254" s="49">
        <v>7454</v>
      </c>
      <c r="I254" s="66">
        <v>0</v>
      </c>
      <c r="J254" s="66">
        <v>10000</v>
      </c>
      <c r="K254" s="89" t="s">
        <v>4</v>
      </c>
      <c r="L254" s="89"/>
      <c r="M254" s="93">
        <f>D254+E254+F254+G254+H254</f>
        <v>29682.069230000001</v>
      </c>
      <c r="N254" s="94"/>
      <c r="O254" s="94"/>
      <c r="P254" s="94"/>
      <c r="Q254" s="94"/>
      <c r="R254" s="88"/>
    </row>
    <row r="255" spans="1:18" ht="25.5" customHeight="1" x14ac:dyDescent="0.2">
      <c r="A255" s="4">
        <v>231</v>
      </c>
      <c r="B255" s="14" t="s">
        <v>18</v>
      </c>
      <c r="C255" s="49">
        <v>0</v>
      </c>
      <c r="D255" s="49">
        <v>0</v>
      </c>
      <c r="E255" s="49">
        <v>0</v>
      </c>
      <c r="F255" s="49">
        <v>0</v>
      </c>
      <c r="G255" s="49">
        <v>0</v>
      </c>
      <c r="H255" s="49">
        <v>0</v>
      </c>
      <c r="I255" s="49">
        <v>0</v>
      </c>
      <c r="J255" s="66">
        <v>0</v>
      </c>
      <c r="K255" s="89" t="s">
        <v>4</v>
      </c>
      <c r="L255" s="89"/>
      <c r="M255" s="25"/>
      <c r="N255" s="32"/>
      <c r="O255" s="32"/>
      <c r="P255" s="32"/>
      <c r="Q255" s="32"/>
      <c r="R255" s="88"/>
    </row>
    <row r="256" spans="1:18" ht="76.5" customHeight="1" x14ac:dyDescent="0.2">
      <c r="A256" s="4">
        <v>232</v>
      </c>
      <c r="B256" s="14" t="s">
        <v>83</v>
      </c>
      <c r="C256" s="12">
        <f t="shared" ref="C256:G256" si="113">C257+C258+C259+C260</f>
        <v>2100.46</v>
      </c>
      <c r="D256" s="12">
        <f t="shared" si="113"/>
        <v>0</v>
      </c>
      <c r="E256" s="12">
        <f t="shared" si="113"/>
        <v>1193.46</v>
      </c>
      <c r="F256" s="12">
        <f t="shared" si="113"/>
        <v>225</v>
      </c>
      <c r="G256" s="12">
        <f t="shared" si="113"/>
        <v>278</v>
      </c>
      <c r="H256" s="12">
        <f>H257+H258+H259+H260</f>
        <v>204</v>
      </c>
      <c r="I256" s="12">
        <f>I257+I258+I259+I260</f>
        <v>100</v>
      </c>
      <c r="J256" s="12">
        <f>J257+J258+J259+J260</f>
        <v>100</v>
      </c>
      <c r="K256" s="89">
        <v>43</v>
      </c>
      <c r="L256" s="89"/>
      <c r="M256" s="92"/>
      <c r="N256" s="91"/>
      <c r="O256" s="91"/>
      <c r="P256" s="91"/>
      <c r="Q256" s="91"/>
      <c r="R256" s="88"/>
    </row>
    <row r="257" spans="1:18" ht="20.25" customHeight="1" x14ac:dyDescent="0.2">
      <c r="A257" s="4">
        <v>233</v>
      </c>
      <c r="B257" s="14" t="s">
        <v>17</v>
      </c>
      <c r="C257" s="49">
        <v>0</v>
      </c>
      <c r="D257" s="49">
        <v>0</v>
      </c>
      <c r="E257" s="49">
        <v>0</v>
      </c>
      <c r="F257" s="49">
        <v>0</v>
      </c>
      <c r="G257" s="49">
        <v>0</v>
      </c>
      <c r="H257" s="49">
        <v>0</v>
      </c>
      <c r="I257" s="49">
        <v>0</v>
      </c>
      <c r="J257" s="70">
        <v>0</v>
      </c>
      <c r="K257" s="89" t="s">
        <v>4</v>
      </c>
      <c r="L257" s="89"/>
      <c r="M257" s="24"/>
      <c r="N257" s="19"/>
      <c r="O257" s="19"/>
      <c r="P257" s="19"/>
      <c r="Q257" s="19"/>
      <c r="R257" s="88"/>
    </row>
    <row r="258" spans="1:18" ht="24" customHeight="1" x14ac:dyDescent="0.2">
      <c r="A258" s="4">
        <v>234</v>
      </c>
      <c r="B258" s="14" t="s">
        <v>7</v>
      </c>
      <c r="C258" s="49">
        <v>0</v>
      </c>
      <c r="D258" s="49">
        <v>0</v>
      </c>
      <c r="E258" s="49">
        <v>0</v>
      </c>
      <c r="F258" s="49">
        <v>0</v>
      </c>
      <c r="G258" s="49">
        <v>0</v>
      </c>
      <c r="H258" s="49">
        <v>0</v>
      </c>
      <c r="I258" s="49">
        <v>0</v>
      </c>
      <c r="J258" s="70">
        <v>0</v>
      </c>
      <c r="K258" s="89" t="s">
        <v>4</v>
      </c>
      <c r="L258" s="89"/>
      <c r="M258" s="92"/>
      <c r="N258" s="91"/>
      <c r="O258" s="91"/>
      <c r="P258" s="91"/>
      <c r="Q258" s="91"/>
      <c r="R258" s="88"/>
    </row>
    <row r="259" spans="1:18" ht="25.5" customHeight="1" x14ac:dyDescent="0.2">
      <c r="A259" s="4">
        <v>235</v>
      </c>
      <c r="B259" s="14" t="s">
        <v>13</v>
      </c>
      <c r="C259" s="49">
        <f>D259+E259+F259+G259+H259+I259+J259</f>
        <v>2100.46</v>
      </c>
      <c r="D259" s="49">
        <v>0</v>
      </c>
      <c r="E259" s="49">
        <v>1193.46</v>
      </c>
      <c r="F259" s="49">
        <v>225</v>
      </c>
      <c r="G259" s="49">
        <v>278</v>
      </c>
      <c r="H259" s="49">
        <v>204</v>
      </c>
      <c r="I259" s="49">
        <v>100</v>
      </c>
      <c r="J259" s="70">
        <v>100</v>
      </c>
      <c r="K259" s="89" t="s">
        <v>4</v>
      </c>
      <c r="L259" s="89"/>
      <c r="M259" s="101">
        <f>D259+E259+F259+G259+H259</f>
        <v>1900.46</v>
      </c>
      <c r="N259" s="91"/>
      <c r="O259" s="91"/>
      <c r="P259" s="91"/>
      <c r="Q259" s="91"/>
      <c r="R259" s="88"/>
    </row>
    <row r="260" spans="1:18" ht="25.5" customHeight="1" x14ac:dyDescent="0.2">
      <c r="A260" s="4">
        <v>236</v>
      </c>
      <c r="B260" s="14" t="s">
        <v>18</v>
      </c>
      <c r="C260" s="49">
        <v>0</v>
      </c>
      <c r="D260" s="49">
        <v>0</v>
      </c>
      <c r="E260" s="49">
        <v>0</v>
      </c>
      <c r="F260" s="49">
        <v>0</v>
      </c>
      <c r="G260" s="49">
        <v>0</v>
      </c>
      <c r="H260" s="49">
        <v>0</v>
      </c>
      <c r="I260" s="49">
        <v>0</v>
      </c>
      <c r="J260" s="70">
        <v>0</v>
      </c>
      <c r="K260" s="89" t="s">
        <v>4</v>
      </c>
      <c r="L260" s="89"/>
      <c r="M260" s="18"/>
      <c r="N260" s="19"/>
      <c r="O260" s="19"/>
      <c r="P260" s="19"/>
      <c r="Q260" s="19"/>
      <c r="R260" s="88"/>
    </row>
    <row r="261" spans="1:18" ht="35.25" customHeight="1" x14ac:dyDescent="0.2">
      <c r="A261" s="4">
        <v>237</v>
      </c>
      <c r="B261" s="14" t="s">
        <v>84</v>
      </c>
      <c r="C261" s="12">
        <f t="shared" ref="C261:G261" si="114">C262+C263+C264+C276</f>
        <v>59409.401190000004</v>
      </c>
      <c r="D261" s="12">
        <f t="shared" si="114"/>
        <v>2475</v>
      </c>
      <c r="E261" s="12">
        <f t="shared" si="114"/>
        <v>0</v>
      </c>
      <c r="F261" s="12">
        <f t="shared" si="114"/>
        <v>10167.75</v>
      </c>
      <c r="G261" s="12">
        <f t="shared" si="114"/>
        <v>11270.16619</v>
      </c>
      <c r="H261" s="12">
        <f>H262+H263+H264+H276</f>
        <v>15496.485000000001</v>
      </c>
      <c r="I261" s="12">
        <f>I262+I263+I264+I276</f>
        <v>0</v>
      </c>
      <c r="J261" s="12">
        <f>J262+J263+J264+J276</f>
        <v>20000</v>
      </c>
      <c r="K261" s="89">
        <v>42</v>
      </c>
      <c r="L261" s="89"/>
      <c r="M261" s="92"/>
      <c r="N261" s="91"/>
      <c r="O261" s="91"/>
      <c r="P261" s="91"/>
      <c r="Q261" s="91"/>
      <c r="R261" s="88"/>
    </row>
    <row r="262" spans="1:18" ht="22.5" customHeight="1" x14ac:dyDescent="0.2">
      <c r="A262" s="4">
        <v>238</v>
      </c>
      <c r="B262" s="14" t="s">
        <v>17</v>
      </c>
      <c r="C262" s="49">
        <v>0</v>
      </c>
      <c r="D262" s="49">
        <v>0</v>
      </c>
      <c r="E262" s="49">
        <v>0</v>
      </c>
      <c r="F262" s="49">
        <v>0</v>
      </c>
      <c r="G262" s="49">
        <v>0</v>
      </c>
      <c r="H262" s="49">
        <v>0</v>
      </c>
      <c r="I262" s="49">
        <v>0</v>
      </c>
      <c r="J262" s="70">
        <v>0</v>
      </c>
      <c r="K262" s="89" t="s">
        <v>4</v>
      </c>
      <c r="L262" s="89"/>
      <c r="M262" s="24"/>
      <c r="N262" s="19"/>
      <c r="O262" s="19"/>
      <c r="P262" s="19"/>
      <c r="Q262" s="19"/>
      <c r="R262" s="88"/>
    </row>
    <row r="263" spans="1:18" ht="24" customHeight="1" x14ac:dyDescent="0.2">
      <c r="A263" s="4">
        <v>239</v>
      </c>
      <c r="B263" s="14" t="s">
        <v>7</v>
      </c>
      <c r="C263" s="49">
        <v>0</v>
      </c>
      <c r="D263" s="49">
        <v>0</v>
      </c>
      <c r="E263" s="49">
        <v>0</v>
      </c>
      <c r="F263" s="49">
        <v>0</v>
      </c>
      <c r="G263" s="49">
        <v>0</v>
      </c>
      <c r="H263" s="49">
        <v>0</v>
      </c>
      <c r="I263" s="49">
        <v>0</v>
      </c>
      <c r="J263" s="70">
        <v>0</v>
      </c>
      <c r="K263" s="89" t="s">
        <v>4</v>
      </c>
      <c r="L263" s="89"/>
      <c r="M263" s="92"/>
      <c r="N263" s="91"/>
      <c r="O263" s="91"/>
      <c r="P263" s="91"/>
      <c r="Q263" s="91"/>
      <c r="R263" s="88"/>
    </row>
    <row r="264" spans="1:18" ht="22.5" customHeight="1" x14ac:dyDescent="0.2">
      <c r="A264" s="4">
        <v>240</v>
      </c>
      <c r="B264" s="14" t="s">
        <v>13</v>
      </c>
      <c r="C264" s="49">
        <f>D264+E264+F264+G264+H264+I264+J264</f>
        <v>59409.401190000004</v>
      </c>
      <c r="D264" s="49">
        <v>2475</v>
      </c>
      <c r="E264" s="49">
        <v>0</v>
      </c>
      <c r="F264" s="49">
        <v>10167.75</v>
      </c>
      <c r="G264" s="49">
        <v>11270.16619</v>
      </c>
      <c r="H264" s="49">
        <v>15496.485000000001</v>
      </c>
      <c r="I264" s="49">
        <v>0</v>
      </c>
      <c r="J264" s="70">
        <v>20000</v>
      </c>
      <c r="K264" s="89" t="s">
        <v>4</v>
      </c>
      <c r="L264" s="89"/>
      <c r="M264" s="92">
        <f>D264+E264+F264+G264+H264</f>
        <v>39409.401190000004</v>
      </c>
      <c r="N264" s="91"/>
      <c r="O264" s="91"/>
      <c r="P264" s="91"/>
      <c r="Q264" s="91"/>
      <c r="R264" s="88"/>
    </row>
    <row r="265" spans="1:18" ht="22.5" customHeight="1" x14ac:dyDescent="0.2">
      <c r="A265" s="4">
        <v>241</v>
      </c>
      <c r="B265" s="43" t="s">
        <v>18</v>
      </c>
      <c r="C265" s="49">
        <v>0</v>
      </c>
      <c r="D265" s="49">
        <v>0</v>
      </c>
      <c r="E265" s="49">
        <v>0</v>
      </c>
      <c r="F265" s="49">
        <v>0</v>
      </c>
      <c r="G265" s="49">
        <v>0</v>
      </c>
      <c r="H265" s="49">
        <v>0</v>
      </c>
      <c r="I265" s="49">
        <v>0</v>
      </c>
      <c r="J265" s="70">
        <v>0</v>
      </c>
      <c r="K265" s="89" t="s">
        <v>4</v>
      </c>
      <c r="L265" s="89"/>
      <c r="M265" s="41"/>
      <c r="N265" s="42"/>
      <c r="O265" s="42"/>
      <c r="P265" s="42"/>
      <c r="Q265" s="42"/>
      <c r="R265" s="88"/>
    </row>
    <row r="266" spans="1:18" ht="54" customHeight="1" x14ac:dyDescent="0.2">
      <c r="A266" s="4">
        <v>242</v>
      </c>
      <c r="B266" s="43" t="s">
        <v>85</v>
      </c>
      <c r="C266" s="12">
        <f>C267+C268+C269+C276</f>
        <v>14455.8</v>
      </c>
      <c r="D266" s="12">
        <v>0</v>
      </c>
      <c r="E266" s="12">
        <v>0</v>
      </c>
      <c r="F266" s="12">
        <f>F267+F268+F269+F276</f>
        <v>14455.8</v>
      </c>
      <c r="G266" s="12">
        <v>0</v>
      </c>
      <c r="H266" s="12">
        <v>0</v>
      </c>
      <c r="I266" s="12">
        <v>0</v>
      </c>
      <c r="J266" s="12">
        <v>0</v>
      </c>
      <c r="K266" s="89">
        <v>44</v>
      </c>
      <c r="L266" s="89"/>
      <c r="M266" s="92"/>
      <c r="N266" s="91"/>
      <c r="O266" s="91"/>
      <c r="P266" s="91"/>
      <c r="Q266" s="91"/>
      <c r="R266" s="88"/>
    </row>
    <row r="267" spans="1:18" ht="22.5" customHeight="1" x14ac:dyDescent="0.2">
      <c r="A267" s="4">
        <v>243</v>
      </c>
      <c r="B267" s="43" t="s">
        <v>17</v>
      </c>
      <c r="C267" s="49">
        <v>0</v>
      </c>
      <c r="D267" s="49">
        <v>0</v>
      </c>
      <c r="E267" s="49">
        <v>0</v>
      </c>
      <c r="F267" s="49">
        <v>0</v>
      </c>
      <c r="G267" s="49">
        <v>0</v>
      </c>
      <c r="H267" s="49">
        <v>0</v>
      </c>
      <c r="I267" s="49">
        <v>0</v>
      </c>
      <c r="J267" s="70">
        <v>0</v>
      </c>
      <c r="K267" s="89" t="s">
        <v>4</v>
      </c>
      <c r="L267" s="89"/>
      <c r="M267" s="41"/>
      <c r="N267" s="42"/>
      <c r="O267" s="42"/>
      <c r="P267" s="42"/>
      <c r="Q267" s="42"/>
      <c r="R267" s="88"/>
    </row>
    <row r="268" spans="1:18" ht="24" customHeight="1" x14ac:dyDescent="0.2">
      <c r="A268" s="4">
        <v>244</v>
      </c>
      <c r="B268" s="43" t="s">
        <v>7</v>
      </c>
      <c r="C268" s="49">
        <v>0</v>
      </c>
      <c r="D268" s="49">
        <v>0</v>
      </c>
      <c r="E268" s="49">
        <v>0</v>
      </c>
      <c r="F268" s="49">
        <v>0</v>
      </c>
      <c r="G268" s="49">
        <v>0</v>
      </c>
      <c r="H268" s="49">
        <v>0</v>
      </c>
      <c r="I268" s="49">
        <v>0</v>
      </c>
      <c r="J268" s="70">
        <v>0</v>
      </c>
      <c r="K268" s="89" t="s">
        <v>4</v>
      </c>
      <c r="L268" s="89"/>
      <c r="M268" s="92"/>
      <c r="N268" s="91"/>
      <c r="O268" s="91"/>
      <c r="P268" s="91"/>
      <c r="Q268" s="91"/>
      <c r="R268" s="88"/>
    </row>
    <row r="269" spans="1:18" ht="22.5" customHeight="1" x14ac:dyDescent="0.2">
      <c r="A269" s="4">
        <v>245</v>
      </c>
      <c r="B269" s="43" t="s">
        <v>13</v>
      </c>
      <c r="C269" s="49">
        <f>D269+E269+F269+G269+H269+I269+J269</f>
        <v>14455.8</v>
      </c>
      <c r="D269" s="49">
        <v>0</v>
      </c>
      <c r="E269" s="49">
        <v>0</v>
      </c>
      <c r="F269" s="49">
        <v>14455.8</v>
      </c>
      <c r="G269" s="49">
        <v>0</v>
      </c>
      <c r="H269" s="49">
        <v>0</v>
      </c>
      <c r="I269" s="49">
        <v>0</v>
      </c>
      <c r="J269" s="70">
        <v>0</v>
      </c>
      <c r="K269" s="89" t="s">
        <v>4</v>
      </c>
      <c r="L269" s="89"/>
      <c r="M269" s="92">
        <f>D269+E269+F269+G269+H269</f>
        <v>14455.8</v>
      </c>
      <c r="N269" s="91"/>
      <c r="O269" s="91"/>
      <c r="P269" s="91"/>
      <c r="Q269" s="91"/>
      <c r="R269" s="88"/>
    </row>
    <row r="270" spans="1:18" ht="22.5" customHeight="1" x14ac:dyDescent="0.2">
      <c r="A270" s="4">
        <v>246</v>
      </c>
      <c r="B270" s="46" t="s">
        <v>18</v>
      </c>
      <c r="C270" s="49">
        <v>0</v>
      </c>
      <c r="D270" s="49">
        <v>0</v>
      </c>
      <c r="E270" s="49">
        <v>0</v>
      </c>
      <c r="F270" s="49">
        <v>0</v>
      </c>
      <c r="G270" s="49">
        <v>0</v>
      </c>
      <c r="H270" s="49">
        <v>0</v>
      </c>
      <c r="I270" s="49">
        <v>0</v>
      </c>
      <c r="J270" s="70">
        <v>0</v>
      </c>
      <c r="K270" s="89" t="s">
        <v>4</v>
      </c>
      <c r="L270" s="89"/>
      <c r="M270" s="44"/>
      <c r="N270" s="45"/>
      <c r="O270" s="45"/>
      <c r="P270" s="45"/>
      <c r="Q270" s="45"/>
      <c r="R270" s="88"/>
    </row>
    <row r="271" spans="1:18" ht="45.75" customHeight="1" x14ac:dyDescent="0.2">
      <c r="A271" s="4">
        <v>247</v>
      </c>
      <c r="B271" s="46" t="s">
        <v>86</v>
      </c>
      <c r="C271" s="12">
        <f>C272+C273+C274+C276</f>
        <v>204444.83017999999</v>
      </c>
      <c r="D271" s="12">
        <f t="shared" ref="D271:E271" si="115">D272+D273+D274+D276</f>
        <v>0</v>
      </c>
      <c r="E271" s="12">
        <f t="shared" si="115"/>
        <v>0</v>
      </c>
      <c r="F271" s="12">
        <f>F272+F273+F274+F276</f>
        <v>0</v>
      </c>
      <c r="G271" s="12">
        <f t="shared" ref="G271:I271" si="116">G272+G273+G274+G276</f>
        <v>50331.943180000002</v>
      </c>
      <c r="H271" s="12">
        <f t="shared" si="116"/>
        <v>144112.88699999999</v>
      </c>
      <c r="I271" s="12">
        <f t="shared" si="116"/>
        <v>5000</v>
      </c>
      <c r="J271" s="12">
        <f t="shared" ref="J271" si="117">J272+J273+J274+J276</f>
        <v>5000</v>
      </c>
      <c r="K271" s="89">
        <v>45</v>
      </c>
      <c r="L271" s="89"/>
      <c r="M271" s="92"/>
      <c r="N271" s="91"/>
      <c r="O271" s="91"/>
      <c r="P271" s="91"/>
      <c r="Q271" s="91"/>
      <c r="R271" s="88"/>
    </row>
    <row r="272" spans="1:18" ht="22.5" customHeight="1" x14ac:dyDescent="0.2">
      <c r="A272" s="4">
        <v>248</v>
      </c>
      <c r="B272" s="46" t="s">
        <v>17</v>
      </c>
      <c r="C272" s="75">
        <f>D272+E272+F272+G272+H272+I272+J272</f>
        <v>42991.5</v>
      </c>
      <c r="D272" s="47">
        <v>0</v>
      </c>
      <c r="E272" s="47">
        <v>0</v>
      </c>
      <c r="F272" s="47">
        <v>0</v>
      </c>
      <c r="G272" s="75">
        <v>28661</v>
      </c>
      <c r="H272" s="47">
        <v>14330.5</v>
      </c>
      <c r="I272" s="47">
        <v>0</v>
      </c>
      <c r="J272" s="70">
        <v>0</v>
      </c>
      <c r="K272" s="89" t="s">
        <v>4</v>
      </c>
      <c r="L272" s="89"/>
      <c r="M272" s="44"/>
      <c r="N272" s="45"/>
      <c r="O272" s="45"/>
      <c r="P272" s="45"/>
      <c r="Q272" s="45"/>
      <c r="R272" s="88"/>
    </row>
    <row r="273" spans="1:18" ht="24" customHeight="1" x14ac:dyDescent="0.2">
      <c r="A273" s="4">
        <v>249</v>
      </c>
      <c r="B273" s="46" t="s">
        <v>7</v>
      </c>
      <c r="C273" s="75">
        <f>D273+E273+F273+G273+H273+I273+J273</f>
        <v>19858</v>
      </c>
      <c r="D273" s="47">
        <v>0</v>
      </c>
      <c r="E273" s="47">
        <v>0</v>
      </c>
      <c r="F273" s="47">
        <v>0</v>
      </c>
      <c r="G273" s="47">
        <v>19858</v>
      </c>
      <c r="H273" s="47">
        <v>0</v>
      </c>
      <c r="I273" s="47">
        <v>0</v>
      </c>
      <c r="J273" s="70">
        <v>0</v>
      </c>
      <c r="K273" s="89" t="s">
        <v>4</v>
      </c>
      <c r="L273" s="89"/>
      <c r="M273" s="92"/>
      <c r="N273" s="91"/>
      <c r="O273" s="91"/>
      <c r="P273" s="91"/>
      <c r="Q273" s="91"/>
      <c r="R273" s="88"/>
    </row>
    <row r="274" spans="1:18" ht="22.5" customHeight="1" x14ac:dyDescent="0.2">
      <c r="A274" s="4">
        <v>250</v>
      </c>
      <c r="B274" s="46" t="s">
        <v>13</v>
      </c>
      <c r="C274" s="49">
        <f>D274+E274+F274+G274+H274+I274+J274</f>
        <v>141595.33017999999</v>
      </c>
      <c r="D274" s="49">
        <v>0</v>
      </c>
      <c r="E274" s="49">
        <v>0</v>
      </c>
      <c r="F274" s="47">
        <v>0</v>
      </c>
      <c r="G274" s="47">
        <v>1812.94318</v>
      </c>
      <c r="H274" s="47">
        <v>129782.387</v>
      </c>
      <c r="I274" s="47">
        <v>5000</v>
      </c>
      <c r="J274" s="70">
        <v>5000</v>
      </c>
      <c r="K274" s="89" t="s">
        <v>4</v>
      </c>
      <c r="L274" s="89"/>
      <c r="M274" s="92">
        <f>D274+E274+F274+G274+H274</f>
        <v>131595.33017999999</v>
      </c>
      <c r="N274" s="91"/>
      <c r="O274" s="91"/>
      <c r="P274" s="91"/>
      <c r="Q274" s="91"/>
      <c r="R274" s="88"/>
    </row>
    <row r="275" spans="1:18" ht="22.5" customHeight="1" x14ac:dyDescent="0.2">
      <c r="A275" s="4"/>
      <c r="B275" s="74" t="s">
        <v>61</v>
      </c>
      <c r="C275" s="75">
        <f>D275+E275+F275+G275+H275+I275+J275</f>
        <v>989.94</v>
      </c>
      <c r="D275" s="75">
        <v>0</v>
      </c>
      <c r="E275" s="75">
        <v>0</v>
      </c>
      <c r="F275" s="75">
        <v>0</v>
      </c>
      <c r="G275" s="75">
        <v>649.94000000000005</v>
      </c>
      <c r="H275" s="75">
        <v>340</v>
      </c>
      <c r="I275" s="75">
        <v>0</v>
      </c>
      <c r="J275" s="75">
        <v>0</v>
      </c>
      <c r="K275" s="89" t="s">
        <v>4</v>
      </c>
      <c r="L275" s="89"/>
      <c r="M275" s="72"/>
      <c r="N275" s="73"/>
      <c r="O275" s="73"/>
      <c r="P275" s="73"/>
      <c r="Q275" s="73"/>
      <c r="R275" s="88"/>
    </row>
    <row r="276" spans="1:18" ht="22.5" customHeight="1" x14ac:dyDescent="0.2">
      <c r="A276" s="4">
        <v>251</v>
      </c>
      <c r="B276" s="46" t="s">
        <v>18</v>
      </c>
      <c r="C276" s="47">
        <v>0</v>
      </c>
      <c r="D276" s="47">
        <v>0</v>
      </c>
      <c r="E276" s="47">
        <v>0</v>
      </c>
      <c r="F276" s="47">
        <v>0</v>
      </c>
      <c r="G276" s="47">
        <v>0</v>
      </c>
      <c r="H276" s="47">
        <v>0</v>
      </c>
      <c r="I276" s="47">
        <v>0</v>
      </c>
      <c r="J276" s="70">
        <v>0</v>
      </c>
      <c r="K276" s="89" t="s">
        <v>4</v>
      </c>
      <c r="L276" s="89"/>
      <c r="M276" s="44"/>
      <c r="N276" s="45"/>
      <c r="O276" s="45"/>
      <c r="P276" s="45"/>
      <c r="Q276" s="45"/>
      <c r="R276" s="88"/>
    </row>
    <row r="277" spans="1:18" s="54" customFormat="1" ht="30" customHeight="1" x14ac:dyDescent="0.2">
      <c r="A277" s="53">
        <v>252</v>
      </c>
      <c r="B277" s="124" t="s">
        <v>60</v>
      </c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3"/>
      <c r="N277" s="119"/>
      <c r="O277" s="119"/>
      <c r="P277" s="119"/>
      <c r="Q277" s="119"/>
      <c r="R277" s="88"/>
    </row>
    <row r="278" spans="1:18" ht="31.5" customHeight="1" x14ac:dyDescent="0.2">
      <c r="A278" s="4">
        <v>253</v>
      </c>
      <c r="B278" s="14" t="s">
        <v>30</v>
      </c>
      <c r="C278" s="49">
        <f>D278+E278+F278+G278+H278+I278+J278</f>
        <v>97176.558279999997</v>
      </c>
      <c r="D278" s="49">
        <f t="shared" ref="D278:H278" si="118">D280+D281</f>
        <v>2432.9342200000001</v>
      </c>
      <c r="E278" s="49">
        <f t="shared" si="118"/>
        <v>2515.6999999999998</v>
      </c>
      <c r="F278" s="49">
        <f t="shared" si="118"/>
        <v>2501.85</v>
      </c>
      <c r="G278" s="49">
        <f t="shared" si="118"/>
        <v>7521.9750600000007</v>
      </c>
      <c r="H278" s="49">
        <f t="shared" si="118"/>
        <v>75745.17</v>
      </c>
      <c r="I278" s="49">
        <f t="shared" ref="I278:J278" si="119">I280+I281</f>
        <v>3804.8290000000002</v>
      </c>
      <c r="J278" s="70">
        <f t="shared" si="119"/>
        <v>2654.1</v>
      </c>
      <c r="K278" s="89" t="s">
        <v>4</v>
      </c>
      <c r="L278" s="89"/>
      <c r="M278" s="101">
        <f>D278+E278+F278+G278+H278</f>
        <v>90717.629279999994</v>
      </c>
      <c r="N278" s="91"/>
      <c r="O278" s="91"/>
      <c r="P278" s="91"/>
      <c r="Q278" s="91"/>
      <c r="R278" s="88"/>
    </row>
    <row r="279" spans="1:18" ht="31.5" customHeight="1" x14ac:dyDescent="0.2">
      <c r="A279" s="4">
        <v>254</v>
      </c>
      <c r="B279" s="14" t="s">
        <v>17</v>
      </c>
      <c r="C279" s="49">
        <v>0</v>
      </c>
      <c r="D279" s="49">
        <v>0</v>
      </c>
      <c r="E279" s="49">
        <v>0</v>
      </c>
      <c r="F279" s="49">
        <v>0</v>
      </c>
      <c r="G279" s="49">
        <v>0</v>
      </c>
      <c r="H279" s="49">
        <v>0</v>
      </c>
      <c r="I279" s="49">
        <v>0</v>
      </c>
      <c r="J279" s="70">
        <v>0</v>
      </c>
      <c r="K279" s="89" t="s">
        <v>4</v>
      </c>
      <c r="L279" s="89"/>
      <c r="M279" s="18"/>
      <c r="N279" s="19"/>
      <c r="O279" s="19"/>
      <c r="P279" s="19"/>
      <c r="Q279" s="19"/>
      <c r="R279" s="88"/>
    </row>
    <row r="280" spans="1:18" ht="24" customHeight="1" x14ac:dyDescent="0.2">
      <c r="A280" s="4">
        <v>255</v>
      </c>
      <c r="B280" s="14" t="s">
        <v>7</v>
      </c>
      <c r="C280" s="49">
        <f>C285+C290</f>
        <v>50757.834999999992</v>
      </c>
      <c r="D280" s="49">
        <f t="shared" ref="D280:H281" si="120">D285+D290</f>
        <v>0</v>
      </c>
      <c r="E280" s="49">
        <f t="shared" si="120"/>
        <v>0</v>
      </c>
      <c r="F280" s="49">
        <f t="shared" si="120"/>
        <v>8.1</v>
      </c>
      <c r="G280" s="49">
        <f t="shared" si="120"/>
        <v>8.1</v>
      </c>
      <c r="H280" s="49">
        <f t="shared" si="120"/>
        <v>50733.434999999998</v>
      </c>
      <c r="I280" s="49">
        <f t="shared" ref="I280:J280" si="121">I285+I290</f>
        <v>4.0999999999999996</v>
      </c>
      <c r="J280" s="70">
        <f t="shared" si="121"/>
        <v>4.0999999999999996</v>
      </c>
      <c r="K280" s="89" t="s">
        <v>4</v>
      </c>
      <c r="L280" s="89"/>
      <c r="M280" s="92"/>
      <c r="N280" s="91"/>
      <c r="O280" s="91"/>
      <c r="P280" s="91"/>
      <c r="Q280" s="91"/>
      <c r="R280" s="88"/>
    </row>
    <row r="281" spans="1:18" ht="21" customHeight="1" x14ac:dyDescent="0.2">
      <c r="A281" s="4">
        <v>256</v>
      </c>
      <c r="B281" s="14" t="s">
        <v>13</v>
      </c>
      <c r="C281" s="49">
        <f>D281+E281+F281+G281+H281+I281+J281</f>
        <v>46418.723279999998</v>
      </c>
      <c r="D281" s="49">
        <f t="shared" si="120"/>
        <v>2432.9342200000001</v>
      </c>
      <c r="E281" s="49">
        <f t="shared" si="120"/>
        <v>2515.6999999999998</v>
      </c>
      <c r="F281" s="49">
        <f t="shared" si="120"/>
        <v>2493.75</v>
      </c>
      <c r="G281" s="49">
        <f t="shared" si="120"/>
        <v>7513.8750600000003</v>
      </c>
      <c r="H281" s="49">
        <f t="shared" si="120"/>
        <v>25011.735000000001</v>
      </c>
      <c r="I281" s="49">
        <f t="shared" ref="I281:J281" si="122">I286+I291</f>
        <v>3800.7290000000003</v>
      </c>
      <c r="J281" s="70">
        <f t="shared" si="122"/>
        <v>2650</v>
      </c>
      <c r="K281" s="89" t="s">
        <v>4</v>
      </c>
      <c r="L281" s="89"/>
      <c r="M281" s="92"/>
      <c r="N281" s="91"/>
      <c r="O281" s="91"/>
      <c r="P281" s="91"/>
      <c r="Q281" s="91"/>
      <c r="R281" s="88"/>
    </row>
    <row r="282" spans="1:18" ht="21" customHeight="1" x14ac:dyDescent="0.2">
      <c r="A282" s="4">
        <v>257</v>
      </c>
      <c r="B282" s="14" t="s">
        <v>18</v>
      </c>
      <c r="C282" s="49">
        <v>0</v>
      </c>
      <c r="D282" s="49">
        <v>0</v>
      </c>
      <c r="E282" s="49">
        <v>0</v>
      </c>
      <c r="F282" s="49">
        <v>0</v>
      </c>
      <c r="G282" s="49">
        <v>0</v>
      </c>
      <c r="H282" s="49">
        <v>0</v>
      </c>
      <c r="I282" s="49">
        <v>0</v>
      </c>
      <c r="J282" s="70">
        <v>0</v>
      </c>
      <c r="K282" s="89" t="s">
        <v>4</v>
      </c>
      <c r="L282" s="89"/>
      <c r="M282" s="24"/>
      <c r="N282" s="19"/>
      <c r="O282" s="19"/>
      <c r="P282" s="19"/>
      <c r="Q282" s="19"/>
      <c r="R282" s="88"/>
    </row>
    <row r="283" spans="1:18" ht="26.25" customHeight="1" x14ac:dyDescent="0.2">
      <c r="A283" s="4">
        <v>258</v>
      </c>
      <c r="B283" s="14" t="s">
        <v>24</v>
      </c>
      <c r="C283" s="49">
        <v>0</v>
      </c>
      <c r="D283" s="49">
        <v>0</v>
      </c>
      <c r="E283" s="49">
        <v>0</v>
      </c>
      <c r="F283" s="49">
        <v>0</v>
      </c>
      <c r="G283" s="49">
        <v>0</v>
      </c>
      <c r="H283" s="49">
        <v>0</v>
      </c>
      <c r="I283" s="49">
        <v>0</v>
      </c>
      <c r="J283" s="70">
        <v>0</v>
      </c>
      <c r="K283" s="89" t="s">
        <v>4</v>
      </c>
      <c r="L283" s="89"/>
      <c r="M283" s="92"/>
      <c r="N283" s="91"/>
      <c r="O283" s="91"/>
      <c r="P283" s="91"/>
      <c r="Q283" s="91"/>
      <c r="R283" s="88"/>
    </row>
    <row r="284" spans="1:18" ht="26.25" customHeight="1" x14ac:dyDescent="0.2">
      <c r="A284" s="4">
        <v>259</v>
      </c>
      <c r="B284" s="14" t="s">
        <v>17</v>
      </c>
      <c r="C284" s="49">
        <v>0</v>
      </c>
      <c r="D284" s="49">
        <v>0</v>
      </c>
      <c r="E284" s="49">
        <v>0</v>
      </c>
      <c r="F284" s="49">
        <v>0</v>
      </c>
      <c r="G284" s="49">
        <v>0</v>
      </c>
      <c r="H284" s="49">
        <v>0</v>
      </c>
      <c r="I284" s="49">
        <v>0</v>
      </c>
      <c r="J284" s="70">
        <v>0</v>
      </c>
      <c r="K284" s="89" t="s">
        <v>4</v>
      </c>
      <c r="L284" s="89"/>
      <c r="M284" s="24"/>
      <c r="N284" s="19"/>
      <c r="O284" s="19"/>
      <c r="P284" s="19"/>
      <c r="Q284" s="19"/>
      <c r="R284" s="88"/>
    </row>
    <row r="285" spans="1:18" ht="33.75" customHeight="1" x14ac:dyDescent="0.2">
      <c r="A285" s="4">
        <v>260</v>
      </c>
      <c r="B285" s="14" t="s">
        <v>7</v>
      </c>
      <c r="C285" s="49">
        <v>0</v>
      </c>
      <c r="D285" s="49">
        <v>0</v>
      </c>
      <c r="E285" s="49">
        <v>0</v>
      </c>
      <c r="F285" s="49">
        <v>0</v>
      </c>
      <c r="G285" s="49">
        <v>0</v>
      </c>
      <c r="H285" s="49">
        <v>0</v>
      </c>
      <c r="I285" s="49">
        <v>0</v>
      </c>
      <c r="J285" s="70">
        <v>0</v>
      </c>
      <c r="K285" s="89" t="s">
        <v>4</v>
      </c>
      <c r="L285" s="89"/>
      <c r="M285" s="92"/>
      <c r="N285" s="91"/>
      <c r="O285" s="91"/>
      <c r="P285" s="91"/>
      <c r="Q285" s="91"/>
      <c r="R285" s="88"/>
    </row>
    <row r="286" spans="1:18" ht="22.5" customHeight="1" x14ac:dyDescent="0.2">
      <c r="A286" s="4">
        <v>261</v>
      </c>
      <c r="B286" s="14" t="s">
        <v>13</v>
      </c>
      <c r="C286" s="49">
        <v>0</v>
      </c>
      <c r="D286" s="49">
        <v>0</v>
      </c>
      <c r="E286" s="49">
        <v>0</v>
      </c>
      <c r="F286" s="49">
        <v>0</v>
      </c>
      <c r="G286" s="49">
        <v>0</v>
      </c>
      <c r="H286" s="49">
        <v>0</v>
      </c>
      <c r="I286" s="49">
        <v>0</v>
      </c>
      <c r="J286" s="70">
        <v>0</v>
      </c>
      <c r="K286" s="89" t="s">
        <v>4</v>
      </c>
      <c r="L286" s="89"/>
      <c r="M286" s="92"/>
      <c r="N286" s="91"/>
      <c r="O286" s="91"/>
      <c r="P286" s="91"/>
      <c r="Q286" s="91"/>
      <c r="R286" s="88"/>
    </row>
    <row r="287" spans="1:18" ht="22.5" customHeight="1" x14ac:dyDescent="0.2">
      <c r="A287" s="4">
        <v>262</v>
      </c>
      <c r="B287" s="14" t="s">
        <v>18</v>
      </c>
      <c r="C287" s="49">
        <v>0</v>
      </c>
      <c r="D287" s="49">
        <v>0</v>
      </c>
      <c r="E287" s="49">
        <v>0</v>
      </c>
      <c r="F287" s="49">
        <v>0</v>
      </c>
      <c r="G287" s="49">
        <v>0</v>
      </c>
      <c r="H287" s="49">
        <v>0</v>
      </c>
      <c r="I287" s="49">
        <v>0</v>
      </c>
      <c r="J287" s="70">
        <v>0</v>
      </c>
      <c r="K287" s="89" t="s">
        <v>4</v>
      </c>
      <c r="L287" s="89"/>
      <c r="M287" s="24"/>
      <c r="N287" s="19"/>
      <c r="O287" s="19"/>
      <c r="P287" s="19"/>
      <c r="Q287" s="19"/>
      <c r="R287" s="88"/>
    </row>
    <row r="288" spans="1:18" ht="31.5" customHeight="1" x14ac:dyDescent="0.2">
      <c r="A288" s="4">
        <v>263</v>
      </c>
      <c r="B288" s="14" t="s">
        <v>22</v>
      </c>
      <c r="C288" s="49">
        <f>D288+E288+F288+G288+H288+I288+J288</f>
        <v>97176.558279999997</v>
      </c>
      <c r="D288" s="49">
        <f t="shared" ref="D288:H288" si="123">D290+D291</f>
        <v>2432.9342200000001</v>
      </c>
      <c r="E288" s="49">
        <f t="shared" si="123"/>
        <v>2515.6999999999998</v>
      </c>
      <c r="F288" s="49">
        <f t="shared" si="123"/>
        <v>2501.85</v>
      </c>
      <c r="G288" s="49">
        <f t="shared" si="123"/>
        <v>7521.9750600000007</v>
      </c>
      <c r="H288" s="49">
        <f t="shared" si="123"/>
        <v>75745.17</v>
      </c>
      <c r="I288" s="49">
        <f t="shared" ref="I288:J288" si="124">I290+I291</f>
        <v>3804.8290000000002</v>
      </c>
      <c r="J288" s="70">
        <f t="shared" si="124"/>
        <v>2654.1</v>
      </c>
      <c r="K288" s="89" t="s">
        <v>4</v>
      </c>
      <c r="L288" s="89"/>
      <c r="M288" s="92"/>
      <c r="N288" s="91"/>
      <c r="O288" s="91"/>
      <c r="P288" s="91"/>
      <c r="Q288" s="91"/>
      <c r="R288" s="88"/>
    </row>
    <row r="289" spans="1:18" ht="31.5" customHeight="1" x14ac:dyDescent="0.2">
      <c r="A289" s="4">
        <v>264</v>
      </c>
      <c r="B289" s="14" t="s">
        <v>17</v>
      </c>
      <c r="C289" s="49">
        <v>0</v>
      </c>
      <c r="D289" s="49">
        <v>0</v>
      </c>
      <c r="E289" s="49">
        <v>0</v>
      </c>
      <c r="F289" s="49">
        <v>0</v>
      </c>
      <c r="G289" s="49">
        <v>0</v>
      </c>
      <c r="H289" s="49">
        <v>0</v>
      </c>
      <c r="I289" s="49">
        <v>0</v>
      </c>
      <c r="J289" s="70">
        <v>0</v>
      </c>
      <c r="K289" s="89" t="s">
        <v>4</v>
      </c>
      <c r="L289" s="89"/>
      <c r="M289" s="24"/>
      <c r="N289" s="19"/>
      <c r="O289" s="19"/>
      <c r="P289" s="19"/>
      <c r="Q289" s="19"/>
      <c r="R289" s="88"/>
    </row>
    <row r="290" spans="1:18" ht="16.5" customHeight="1" x14ac:dyDescent="0.2">
      <c r="A290" s="4">
        <v>265</v>
      </c>
      <c r="B290" s="14" t="s">
        <v>7</v>
      </c>
      <c r="C290" s="49">
        <f>D290+E290+F290+G290+H290+I290+J290</f>
        <v>50757.834999999992</v>
      </c>
      <c r="D290" s="49">
        <f t="shared" ref="D290:E290" si="125">D296+D301+D301+D306+D311+D316+D321</f>
        <v>0</v>
      </c>
      <c r="E290" s="49">
        <f t="shared" si="125"/>
        <v>0</v>
      </c>
      <c r="F290" s="49">
        <f>F296+F301+F301+F306+F311+F316+F321+F326</f>
        <v>8.1</v>
      </c>
      <c r="G290" s="49">
        <f t="shared" ref="G290" si="126">G296+G301+G301+G306+G311+G316+G321+G326</f>
        <v>8.1</v>
      </c>
      <c r="H290" s="49">
        <f>H296+H301+H301+H306+H311+H316+H321+H326+H331</f>
        <v>50733.434999999998</v>
      </c>
      <c r="I290" s="49">
        <f t="shared" ref="I290:J290" si="127">I296+I301+I301+I306+I311+I316+I321+I326</f>
        <v>4.0999999999999996</v>
      </c>
      <c r="J290" s="70">
        <f t="shared" si="127"/>
        <v>4.0999999999999996</v>
      </c>
      <c r="K290" s="89" t="s">
        <v>4</v>
      </c>
      <c r="L290" s="89"/>
      <c r="M290" s="92"/>
      <c r="N290" s="91"/>
      <c r="O290" s="91"/>
      <c r="P290" s="91"/>
      <c r="Q290" s="91"/>
      <c r="R290" s="88"/>
    </row>
    <row r="291" spans="1:18" ht="27" customHeight="1" x14ac:dyDescent="0.2">
      <c r="A291" s="4">
        <v>266</v>
      </c>
      <c r="B291" s="14" t="s">
        <v>13</v>
      </c>
      <c r="C291" s="49">
        <f>D291+E291+F291+G291+H291+I291+J291</f>
        <v>46418.723279999998</v>
      </c>
      <c r="D291" s="49">
        <f t="shared" ref="D291:E291" si="128">D297+D302+D307+D312+D322</f>
        <v>2432.9342200000001</v>
      </c>
      <c r="E291" s="49">
        <f t="shared" si="128"/>
        <v>2515.6999999999998</v>
      </c>
      <c r="F291" s="49">
        <f>F297+F302+F307+F312+F322+F317</f>
        <v>2493.75</v>
      </c>
      <c r="G291" s="49">
        <f>G297+G302+G307+G317</f>
        <v>7513.8750600000003</v>
      </c>
      <c r="H291" s="49">
        <f>H297+H302+H307+H312+H322+H317+H332</f>
        <v>25011.735000000001</v>
      </c>
      <c r="I291" s="49">
        <f t="shared" ref="I291" si="129">I297+I302+I307+I312+I322+I317</f>
        <v>3800.7290000000003</v>
      </c>
      <c r="J291" s="70">
        <f t="shared" ref="J291" si="130">J297+J302+J307+J312+J322+J317</f>
        <v>2650</v>
      </c>
      <c r="K291" s="89" t="s">
        <v>4</v>
      </c>
      <c r="L291" s="89"/>
      <c r="M291" s="92"/>
      <c r="N291" s="91"/>
      <c r="O291" s="91"/>
      <c r="P291" s="91"/>
      <c r="Q291" s="91"/>
      <c r="R291" s="88"/>
    </row>
    <row r="292" spans="1:18" ht="27" customHeight="1" x14ac:dyDescent="0.2">
      <c r="A292" s="4">
        <v>267</v>
      </c>
      <c r="B292" s="14" t="s">
        <v>18</v>
      </c>
      <c r="C292" s="49">
        <v>0</v>
      </c>
      <c r="D292" s="49">
        <v>0</v>
      </c>
      <c r="E292" s="49">
        <v>0</v>
      </c>
      <c r="F292" s="49">
        <v>0</v>
      </c>
      <c r="G292" s="49">
        <v>0</v>
      </c>
      <c r="H292" s="49">
        <v>0</v>
      </c>
      <c r="I292" s="49">
        <v>0</v>
      </c>
      <c r="J292" s="70">
        <v>0</v>
      </c>
      <c r="K292" s="89" t="s">
        <v>4</v>
      </c>
      <c r="L292" s="89"/>
      <c r="M292" s="24"/>
      <c r="N292" s="19"/>
      <c r="O292" s="19"/>
      <c r="P292" s="19"/>
      <c r="Q292" s="19"/>
      <c r="R292" s="88"/>
    </row>
    <row r="293" spans="1:18" ht="33" customHeight="1" x14ac:dyDescent="0.2">
      <c r="A293" s="4">
        <v>268</v>
      </c>
      <c r="B293" s="14" t="s">
        <v>19</v>
      </c>
      <c r="C293" s="49"/>
      <c r="D293" s="49"/>
      <c r="E293" s="49"/>
      <c r="F293" s="49"/>
      <c r="G293" s="49"/>
      <c r="H293" s="49"/>
      <c r="I293" s="49"/>
      <c r="J293" s="66"/>
      <c r="K293" s="89" t="s">
        <v>4</v>
      </c>
      <c r="L293" s="89"/>
      <c r="M293" s="92"/>
      <c r="N293" s="91"/>
      <c r="O293" s="91"/>
      <c r="P293" s="91"/>
      <c r="Q293" s="91"/>
      <c r="R293" s="88"/>
    </row>
    <row r="294" spans="1:18" ht="51.75" customHeight="1" x14ac:dyDescent="0.2">
      <c r="A294" s="4">
        <v>269</v>
      </c>
      <c r="B294" s="14" t="s">
        <v>87</v>
      </c>
      <c r="C294" s="12">
        <f t="shared" ref="C294:G294" si="131">C295+C296+C297+C298</f>
        <v>400</v>
      </c>
      <c r="D294" s="12">
        <f t="shared" si="131"/>
        <v>100</v>
      </c>
      <c r="E294" s="12">
        <f t="shared" si="131"/>
        <v>0</v>
      </c>
      <c r="F294" s="12">
        <f t="shared" si="131"/>
        <v>0</v>
      </c>
      <c r="G294" s="12">
        <f t="shared" si="131"/>
        <v>0</v>
      </c>
      <c r="H294" s="12">
        <f>H295+H296+H297+H298</f>
        <v>100</v>
      </c>
      <c r="I294" s="12">
        <f>I295+I296+I297+I298</f>
        <v>100</v>
      </c>
      <c r="J294" s="12">
        <f>J295+J296+J297+J298</f>
        <v>100</v>
      </c>
      <c r="K294" s="89">
        <v>49</v>
      </c>
      <c r="L294" s="89"/>
      <c r="M294" s="92"/>
      <c r="N294" s="91"/>
      <c r="O294" s="91"/>
      <c r="P294" s="91"/>
      <c r="Q294" s="91"/>
      <c r="R294" s="88"/>
    </row>
    <row r="295" spans="1:18" ht="23.25" customHeight="1" x14ac:dyDescent="0.2">
      <c r="A295" s="4">
        <v>270</v>
      </c>
      <c r="B295" s="14" t="s">
        <v>17</v>
      </c>
      <c r="C295" s="49">
        <v>0</v>
      </c>
      <c r="D295" s="49">
        <v>0</v>
      </c>
      <c r="E295" s="49">
        <v>0</v>
      </c>
      <c r="F295" s="49">
        <v>0</v>
      </c>
      <c r="G295" s="49">
        <v>0</v>
      </c>
      <c r="H295" s="49">
        <v>0</v>
      </c>
      <c r="I295" s="49">
        <v>0</v>
      </c>
      <c r="J295" s="70">
        <v>0</v>
      </c>
      <c r="K295" s="89" t="s">
        <v>4</v>
      </c>
      <c r="L295" s="89"/>
      <c r="M295" s="24"/>
      <c r="N295" s="19"/>
      <c r="O295" s="19"/>
      <c r="P295" s="19"/>
      <c r="Q295" s="19"/>
      <c r="R295" s="88"/>
    </row>
    <row r="296" spans="1:18" ht="23.25" customHeight="1" x14ac:dyDescent="0.2">
      <c r="A296" s="4">
        <v>271</v>
      </c>
      <c r="B296" s="14" t="s">
        <v>7</v>
      </c>
      <c r="C296" s="49">
        <v>0</v>
      </c>
      <c r="D296" s="49">
        <v>0</v>
      </c>
      <c r="E296" s="49">
        <v>0</v>
      </c>
      <c r="F296" s="49">
        <v>0</v>
      </c>
      <c r="G296" s="49">
        <v>0</v>
      </c>
      <c r="H296" s="49">
        <v>0</v>
      </c>
      <c r="I296" s="49">
        <v>0</v>
      </c>
      <c r="J296" s="70">
        <v>0</v>
      </c>
      <c r="K296" s="89" t="s">
        <v>4</v>
      </c>
      <c r="L296" s="89"/>
      <c r="M296" s="92"/>
      <c r="N296" s="91"/>
      <c r="O296" s="91"/>
      <c r="P296" s="91"/>
      <c r="Q296" s="91"/>
      <c r="R296" s="88"/>
    </row>
    <row r="297" spans="1:18" ht="24.75" customHeight="1" x14ac:dyDescent="0.2">
      <c r="A297" s="4">
        <v>272</v>
      </c>
      <c r="B297" s="14" t="s">
        <v>13</v>
      </c>
      <c r="C297" s="49">
        <f>D297+E297+F297+G297+H297+I297+J297</f>
        <v>400</v>
      </c>
      <c r="D297" s="49">
        <v>100</v>
      </c>
      <c r="E297" s="49">
        <v>0</v>
      </c>
      <c r="F297" s="49">
        <v>0</v>
      </c>
      <c r="G297" s="49">
        <v>0</v>
      </c>
      <c r="H297" s="49">
        <v>100</v>
      </c>
      <c r="I297" s="49">
        <v>100</v>
      </c>
      <c r="J297" s="70">
        <v>100</v>
      </c>
      <c r="K297" s="89" t="s">
        <v>4</v>
      </c>
      <c r="L297" s="89"/>
      <c r="M297" s="92"/>
      <c r="N297" s="91"/>
      <c r="O297" s="91"/>
      <c r="P297" s="91"/>
      <c r="Q297" s="91"/>
      <c r="R297" s="88"/>
    </row>
    <row r="298" spans="1:18" ht="24.75" customHeight="1" x14ac:dyDescent="0.2">
      <c r="A298" s="4">
        <v>273</v>
      </c>
      <c r="B298" s="14" t="s">
        <v>18</v>
      </c>
      <c r="C298" s="49">
        <v>0</v>
      </c>
      <c r="D298" s="49">
        <v>0</v>
      </c>
      <c r="E298" s="49">
        <v>0</v>
      </c>
      <c r="F298" s="49">
        <v>0</v>
      </c>
      <c r="G298" s="49">
        <v>0</v>
      </c>
      <c r="H298" s="49">
        <v>0</v>
      </c>
      <c r="I298" s="49">
        <v>0</v>
      </c>
      <c r="J298" s="70">
        <v>0</v>
      </c>
      <c r="K298" s="89" t="s">
        <v>4</v>
      </c>
      <c r="L298" s="89"/>
      <c r="M298" s="24"/>
      <c r="N298" s="19"/>
      <c r="O298" s="19"/>
      <c r="P298" s="19"/>
      <c r="Q298" s="19"/>
      <c r="R298" s="88"/>
    </row>
    <row r="299" spans="1:18" ht="60" customHeight="1" x14ac:dyDescent="0.2">
      <c r="A299" s="4">
        <v>274</v>
      </c>
      <c r="B299" s="14" t="s">
        <v>88</v>
      </c>
      <c r="C299" s="12">
        <f t="shared" ref="C299:I299" si="132">C300+C301+C302+C31</f>
        <v>4548.1840599999996</v>
      </c>
      <c r="D299" s="12">
        <f t="shared" si="132"/>
        <v>44.1</v>
      </c>
      <c r="E299" s="12">
        <f t="shared" si="132"/>
        <v>161.69999999999999</v>
      </c>
      <c r="F299" s="12">
        <f t="shared" si="132"/>
        <v>150</v>
      </c>
      <c r="G299" s="12">
        <f t="shared" si="132"/>
        <v>1292.3840600000001</v>
      </c>
      <c r="H299" s="12">
        <f t="shared" si="132"/>
        <v>900</v>
      </c>
      <c r="I299" s="12">
        <f t="shared" si="132"/>
        <v>1000</v>
      </c>
      <c r="J299" s="12">
        <f t="shared" ref="J299" si="133">J300+J301+J302+J31</f>
        <v>1000</v>
      </c>
      <c r="K299" s="89">
        <v>51</v>
      </c>
      <c r="L299" s="89"/>
      <c r="M299" s="92"/>
      <c r="N299" s="91"/>
      <c r="O299" s="91"/>
      <c r="P299" s="91"/>
      <c r="Q299" s="91"/>
      <c r="R299" s="88"/>
    </row>
    <row r="300" spans="1:18" ht="22.5" customHeight="1" x14ac:dyDescent="0.2">
      <c r="A300" s="4">
        <v>275</v>
      </c>
      <c r="B300" s="14" t="s">
        <v>17</v>
      </c>
      <c r="C300" s="49">
        <v>0</v>
      </c>
      <c r="D300" s="49">
        <v>0</v>
      </c>
      <c r="E300" s="49">
        <v>0</v>
      </c>
      <c r="F300" s="49">
        <v>0</v>
      </c>
      <c r="G300" s="49">
        <v>0</v>
      </c>
      <c r="H300" s="49">
        <v>0</v>
      </c>
      <c r="I300" s="49">
        <v>0</v>
      </c>
      <c r="J300" s="70">
        <v>0</v>
      </c>
      <c r="K300" s="89" t="s">
        <v>4</v>
      </c>
      <c r="L300" s="89"/>
      <c r="M300" s="24"/>
      <c r="N300" s="19"/>
      <c r="O300" s="19"/>
      <c r="P300" s="19"/>
      <c r="Q300" s="19"/>
      <c r="R300" s="88"/>
    </row>
    <row r="301" spans="1:18" ht="21.75" customHeight="1" x14ac:dyDescent="0.2">
      <c r="A301" s="4">
        <v>276</v>
      </c>
      <c r="B301" s="14" t="s">
        <v>7</v>
      </c>
      <c r="C301" s="49">
        <v>0</v>
      </c>
      <c r="D301" s="49">
        <v>0</v>
      </c>
      <c r="E301" s="49">
        <v>0</v>
      </c>
      <c r="F301" s="49">
        <v>0</v>
      </c>
      <c r="G301" s="49">
        <v>0</v>
      </c>
      <c r="H301" s="49">
        <v>0</v>
      </c>
      <c r="I301" s="49">
        <v>0</v>
      </c>
      <c r="J301" s="70">
        <v>0</v>
      </c>
      <c r="K301" s="89" t="s">
        <v>4</v>
      </c>
      <c r="L301" s="89"/>
      <c r="M301" s="92"/>
      <c r="N301" s="91"/>
      <c r="O301" s="91"/>
      <c r="P301" s="91"/>
      <c r="Q301" s="91"/>
      <c r="R301" s="88"/>
    </row>
    <row r="302" spans="1:18" ht="24.75" customHeight="1" x14ac:dyDescent="0.2">
      <c r="A302" s="4">
        <v>277</v>
      </c>
      <c r="B302" s="14" t="s">
        <v>13</v>
      </c>
      <c r="C302" s="71">
        <f>D302+E302+F302+G302+H302+I302+J302</f>
        <v>4548.1840599999996</v>
      </c>
      <c r="D302" s="49">
        <v>44.1</v>
      </c>
      <c r="E302" s="49">
        <v>161.69999999999999</v>
      </c>
      <c r="F302" s="49">
        <v>150</v>
      </c>
      <c r="G302" s="49">
        <v>1292.3840600000001</v>
      </c>
      <c r="H302" s="49">
        <v>900</v>
      </c>
      <c r="I302" s="49">
        <v>1000</v>
      </c>
      <c r="J302" s="70">
        <v>1000</v>
      </c>
      <c r="K302" s="89" t="s">
        <v>4</v>
      </c>
      <c r="L302" s="89"/>
      <c r="M302" s="92"/>
      <c r="N302" s="91"/>
      <c r="O302" s="91"/>
      <c r="P302" s="91"/>
      <c r="Q302" s="91"/>
      <c r="R302" s="88"/>
    </row>
    <row r="303" spans="1:18" ht="24.75" customHeight="1" x14ac:dyDescent="0.2">
      <c r="A303" s="4">
        <v>278</v>
      </c>
      <c r="B303" s="14" t="s">
        <v>18</v>
      </c>
      <c r="C303" s="49">
        <v>0</v>
      </c>
      <c r="D303" s="49">
        <v>0</v>
      </c>
      <c r="E303" s="49">
        <v>0</v>
      </c>
      <c r="F303" s="49">
        <v>0</v>
      </c>
      <c r="G303" s="49">
        <v>0</v>
      </c>
      <c r="H303" s="49">
        <v>0</v>
      </c>
      <c r="I303" s="49">
        <v>0</v>
      </c>
      <c r="J303" s="70">
        <v>0</v>
      </c>
      <c r="K303" s="89" t="s">
        <v>4</v>
      </c>
      <c r="L303" s="89"/>
      <c r="M303" s="24"/>
      <c r="N303" s="19"/>
      <c r="O303" s="19"/>
      <c r="P303" s="19"/>
      <c r="Q303" s="19"/>
      <c r="R303" s="88"/>
    </row>
    <row r="304" spans="1:18" ht="47.25" customHeight="1" x14ac:dyDescent="0.2">
      <c r="A304" s="4">
        <v>279</v>
      </c>
      <c r="B304" s="14" t="s">
        <v>89</v>
      </c>
      <c r="C304" s="12">
        <f t="shared" ref="C304:G304" si="134">C305+C306+C307+C308</f>
        <v>8549.3534199999995</v>
      </c>
      <c r="D304" s="12">
        <f t="shared" si="134"/>
        <v>2194.6334200000001</v>
      </c>
      <c r="E304" s="12">
        <f t="shared" si="134"/>
        <v>2354</v>
      </c>
      <c r="F304" s="12">
        <f t="shared" si="134"/>
        <v>0</v>
      </c>
      <c r="G304" s="12">
        <f t="shared" si="134"/>
        <v>549.99099999999999</v>
      </c>
      <c r="H304" s="12">
        <f>H305+H306+H307+H308</f>
        <v>500</v>
      </c>
      <c r="I304" s="12">
        <f>I305+I306+I307+I308</f>
        <v>1450.729</v>
      </c>
      <c r="J304" s="12">
        <f>J305+J306+J307+J308</f>
        <v>1500</v>
      </c>
      <c r="K304" s="89">
        <v>53</v>
      </c>
      <c r="L304" s="89"/>
      <c r="M304" s="92"/>
      <c r="N304" s="91"/>
      <c r="O304" s="91"/>
      <c r="P304" s="91"/>
      <c r="Q304" s="91"/>
      <c r="R304" s="88"/>
    </row>
    <row r="305" spans="1:18" ht="21.75" customHeight="1" x14ac:dyDescent="0.2">
      <c r="A305" s="4">
        <v>280</v>
      </c>
      <c r="B305" s="14" t="s">
        <v>17</v>
      </c>
      <c r="C305" s="12">
        <v>0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89" t="s">
        <v>4</v>
      </c>
      <c r="L305" s="89"/>
      <c r="M305" s="24"/>
      <c r="N305" s="19"/>
      <c r="O305" s="19"/>
      <c r="P305" s="19"/>
      <c r="Q305" s="19"/>
      <c r="R305" s="88"/>
    </row>
    <row r="306" spans="1:18" ht="22.5" customHeight="1" x14ac:dyDescent="0.2">
      <c r="A306" s="4">
        <v>281</v>
      </c>
      <c r="B306" s="14" t="s">
        <v>7</v>
      </c>
      <c r="C306" s="49">
        <v>0</v>
      </c>
      <c r="D306" s="49">
        <v>0</v>
      </c>
      <c r="E306" s="49">
        <v>0</v>
      </c>
      <c r="F306" s="49">
        <v>0</v>
      </c>
      <c r="G306" s="49">
        <v>0</v>
      </c>
      <c r="H306" s="49">
        <v>0</v>
      </c>
      <c r="I306" s="49">
        <v>0</v>
      </c>
      <c r="J306" s="70">
        <v>0</v>
      </c>
      <c r="K306" s="89" t="s">
        <v>4</v>
      </c>
      <c r="L306" s="89"/>
      <c r="M306" s="92"/>
      <c r="N306" s="91"/>
      <c r="O306" s="91"/>
      <c r="P306" s="91"/>
      <c r="Q306" s="91"/>
      <c r="R306" s="88"/>
    </row>
    <row r="307" spans="1:18" ht="19.5" customHeight="1" x14ac:dyDescent="0.2">
      <c r="A307" s="4">
        <v>282</v>
      </c>
      <c r="B307" s="14" t="s">
        <v>13</v>
      </c>
      <c r="C307" s="71">
        <f>D307+E307+F307+G307+H307+I307+J307</f>
        <v>8549.3534199999995</v>
      </c>
      <c r="D307" s="49">
        <v>2194.6334200000001</v>
      </c>
      <c r="E307" s="49">
        <v>2354</v>
      </c>
      <c r="F307" s="49">
        <v>0</v>
      </c>
      <c r="G307" s="49">
        <v>549.99099999999999</v>
      </c>
      <c r="H307" s="49">
        <v>500</v>
      </c>
      <c r="I307" s="49">
        <v>1450.729</v>
      </c>
      <c r="J307" s="70">
        <v>1500</v>
      </c>
      <c r="K307" s="89" t="s">
        <v>4</v>
      </c>
      <c r="L307" s="89"/>
      <c r="M307" s="92"/>
      <c r="N307" s="91"/>
      <c r="O307" s="91"/>
      <c r="P307" s="91"/>
      <c r="Q307" s="91"/>
      <c r="R307" s="88"/>
    </row>
    <row r="308" spans="1:18" ht="19.5" customHeight="1" x14ac:dyDescent="0.2">
      <c r="A308" s="4">
        <v>283</v>
      </c>
      <c r="B308" s="14" t="s">
        <v>18</v>
      </c>
      <c r="C308" s="49">
        <v>0</v>
      </c>
      <c r="D308" s="49">
        <v>0</v>
      </c>
      <c r="E308" s="49">
        <v>0</v>
      </c>
      <c r="F308" s="49">
        <v>0</v>
      </c>
      <c r="G308" s="49">
        <v>0</v>
      </c>
      <c r="H308" s="49">
        <v>0</v>
      </c>
      <c r="I308" s="49">
        <v>0</v>
      </c>
      <c r="J308" s="70">
        <v>0</v>
      </c>
      <c r="K308" s="89" t="s">
        <v>4</v>
      </c>
      <c r="L308" s="89"/>
      <c r="M308" s="24"/>
      <c r="N308" s="19"/>
      <c r="O308" s="19"/>
      <c r="P308" s="19"/>
      <c r="Q308" s="19"/>
      <c r="R308" s="88"/>
    </row>
    <row r="309" spans="1:18" ht="36" customHeight="1" x14ac:dyDescent="0.2">
      <c r="A309" s="4">
        <v>284</v>
      </c>
      <c r="B309" s="14" t="s">
        <v>90</v>
      </c>
      <c r="C309" s="71">
        <f>D309+E309+F309+G309+H309+I309+J309</f>
        <v>169</v>
      </c>
      <c r="D309" s="12">
        <f t="shared" ref="D309:G309" si="135">D310+D311+D312+D313</f>
        <v>0</v>
      </c>
      <c r="E309" s="12">
        <f t="shared" si="135"/>
        <v>0</v>
      </c>
      <c r="F309" s="12">
        <f t="shared" si="135"/>
        <v>19</v>
      </c>
      <c r="G309" s="12">
        <f t="shared" si="135"/>
        <v>0</v>
      </c>
      <c r="H309" s="12">
        <f>H310+H311+H312+H313</f>
        <v>50</v>
      </c>
      <c r="I309" s="12">
        <f>I310+I311+I312+I313</f>
        <v>50</v>
      </c>
      <c r="J309" s="12">
        <f>J310+J311+J312+J313</f>
        <v>50</v>
      </c>
      <c r="K309" s="128">
        <v>57.58</v>
      </c>
      <c r="L309" s="128"/>
      <c r="M309" s="92"/>
      <c r="N309" s="91"/>
      <c r="O309" s="91"/>
      <c r="P309" s="91"/>
      <c r="Q309" s="91"/>
      <c r="R309" s="88"/>
    </row>
    <row r="310" spans="1:18" ht="24.75" customHeight="1" x14ac:dyDescent="0.2">
      <c r="A310" s="4">
        <v>285</v>
      </c>
      <c r="B310" s="14" t="s">
        <v>17</v>
      </c>
      <c r="C310" s="49">
        <v>0</v>
      </c>
      <c r="D310" s="49">
        <v>0</v>
      </c>
      <c r="E310" s="49">
        <v>0</v>
      </c>
      <c r="F310" s="49">
        <v>0</v>
      </c>
      <c r="G310" s="49">
        <v>0</v>
      </c>
      <c r="H310" s="49">
        <v>0</v>
      </c>
      <c r="I310" s="49">
        <v>0</v>
      </c>
      <c r="J310" s="70">
        <v>0</v>
      </c>
      <c r="K310" s="89" t="s">
        <v>4</v>
      </c>
      <c r="L310" s="89"/>
      <c r="M310" s="24"/>
      <c r="N310" s="19"/>
      <c r="O310" s="19"/>
      <c r="P310" s="19"/>
      <c r="Q310" s="19"/>
      <c r="R310" s="88"/>
    </row>
    <row r="311" spans="1:18" ht="31.5" customHeight="1" x14ac:dyDescent="0.2">
      <c r="A311" s="4">
        <v>286</v>
      </c>
      <c r="B311" s="14" t="s">
        <v>7</v>
      </c>
      <c r="C311" s="49">
        <v>0</v>
      </c>
      <c r="D311" s="49">
        <v>0</v>
      </c>
      <c r="E311" s="49">
        <v>0</v>
      </c>
      <c r="F311" s="49">
        <v>0</v>
      </c>
      <c r="G311" s="49">
        <v>0</v>
      </c>
      <c r="H311" s="49">
        <v>0</v>
      </c>
      <c r="I311" s="49">
        <v>0</v>
      </c>
      <c r="J311" s="70">
        <v>0</v>
      </c>
      <c r="K311" s="89" t="s">
        <v>4</v>
      </c>
      <c r="L311" s="89"/>
      <c r="M311" s="92"/>
      <c r="N311" s="91"/>
      <c r="O311" s="91"/>
      <c r="P311" s="91"/>
      <c r="Q311" s="91"/>
      <c r="R311" s="88"/>
    </row>
    <row r="312" spans="1:18" ht="27" customHeight="1" x14ac:dyDescent="0.2">
      <c r="A312" s="4">
        <v>287</v>
      </c>
      <c r="B312" s="14" t="s">
        <v>13</v>
      </c>
      <c r="C312" s="49">
        <f>D312+E312+F312+G312+H312+I312+J312</f>
        <v>169</v>
      </c>
      <c r="D312" s="49">
        <v>0</v>
      </c>
      <c r="E312" s="49">
        <v>0</v>
      </c>
      <c r="F312" s="49">
        <v>19</v>
      </c>
      <c r="G312" s="49">
        <v>0</v>
      </c>
      <c r="H312" s="49">
        <v>50</v>
      </c>
      <c r="I312" s="49">
        <v>50</v>
      </c>
      <c r="J312" s="70">
        <v>50</v>
      </c>
      <c r="K312" s="89" t="s">
        <v>4</v>
      </c>
      <c r="L312" s="89"/>
      <c r="M312" s="92"/>
      <c r="N312" s="91"/>
      <c r="O312" s="91"/>
      <c r="P312" s="91"/>
      <c r="Q312" s="91"/>
      <c r="R312" s="88"/>
    </row>
    <row r="313" spans="1:18" ht="19.5" customHeight="1" x14ac:dyDescent="0.2">
      <c r="A313" s="4">
        <v>288</v>
      </c>
      <c r="B313" s="14" t="s">
        <v>18</v>
      </c>
      <c r="C313" s="49">
        <v>0</v>
      </c>
      <c r="D313" s="49">
        <v>0</v>
      </c>
      <c r="E313" s="49">
        <v>0</v>
      </c>
      <c r="F313" s="49">
        <v>0</v>
      </c>
      <c r="G313" s="49">
        <v>0</v>
      </c>
      <c r="H313" s="49">
        <v>0</v>
      </c>
      <c r="I313" s="49">
        <v>0</v>
      </c>
      <c r="J313" s="70">
        <v>0</v>
      </c>
      <c r="K313" s="89" t="s">
        <v>4</v>
      </c>
      <c r="L313" s="89"/>
      <c r="M313" s="24"/>
      <c r="N313" s="19"/>
      <c r="O313" s="19"/>
      <c r="P313" s="19"/>
      <c r="Q313" s="19"/>
      <c r="R313" s="88"/>
    </row>
    <row r="314" spans="1:18" ht="31.5" customHeight="1" x14ac:dyDescent="0.2">
      <c r="A314" s="4">
        <v>289</v>
      </c>
      <c r="B314" s="14" t="s">
        <v>91</v>
      </c>
      <c r="C314" s="12">
        <f t="shared" ref="C314:G314" si="136">C315+C316+C317+C318</f>
        <v>8096.25</v>
      </c>
      <c r="D314" s="12">
        <f t="shared" si="136"/>
        <v>0</v>
      </c>
      <c r="E314" s="12">
        <f t="shared" si="136"/>
        <v>0</v>
      </c>
      <c r="F314" s="12">
        <f t="shared" si="136"/>
        <v>2324.75</v>
      </c>
      <c r="G314" s="12">
        <f t="shared" si="136"/>
        <v>5671.5</v>
      </c>
      <c r="H314" s="12">
        <f>H315+H316+H317+H318</f>
        <v>100</v>
      </c>
      <c r="I314" s="12">
        <f>I315+I316+I317+I318</f>
        <v>0</v>
      </c>
      <c r="J314" s="12">
        <f>J315+J316+J317+J318</f>
        <v>0</v>
      </c>
      <c r="K314" s="89">
        <v>60</v>
      </c>
      <c r="L314" s="89"/>
      <c r="M314" s="92"/>
      <c r="N314" s="91"/>
      <c r="O314" s="91"/>
      <c r="P314" s="91"/>
      <c r="Q314" s="91"/>
      <c r="R314" s="88"/>
    </row>
    <row r="315" spans="1:18" ht="20.25" customHeight="1" x14ac:dyDescent="0.2">
      <c r="A315" s="4">
        <v>290</v>
      </c>
      <c r="B315" s="14" t="s">
        <v>17</v>
      </c>
      <c r="C315" s="49">
        <v>0</v>
      </c>
      <c r="D315" s="49">
        <v>0</v>
      </c>
      <c r="E315" s="49">
        <v>0</v>
      </c>
      <c r="F315" s="49">
        <v>0</v>
      </c>
      <c r="G315" s="49">
        <v>0</v>
      </c>
      <c r="H315" s="49">
        <v>0</v>
      </c>
      <c r="I315" s="49">
        <v>0</v>
      </c>
      <c r="J315" s="70">
        <v>0</v>
      </c>
      <c r="K315" s="89" t="s">
        <v>4</v>
      </c>
      <c r="L315" s="89"/>
      <c r="M315" s="24"/>
      <c r="N315" s="19"/>
      <c r="O315" s="19"/>
      <c r="P315" s="19"/>
      <c r="Q315" s="19"/>
      <c r="R315" s="88"/>
    </row>
    <row r="316" spans="1:18" ht="21" customHeight="1" x14ac:dyDescent="0.2">
      <c r="A316" s="4">
        <v>291</v>
      </c>
      <c r="B316" s="14" t="s">
        <v>7</v>
      </c>
      <c r="C316" s="49">
        <v>0</v>
      </c>
      <c r="D316" s="49">
        <v>0</v>
      </c>
      <c r="E316" s="49">
        <v>0</v>
      </c>
      <c r="F316" s="49">
        <v>0</v>
      </c>
      <c r="G316" s="49">
        <v>0</v>
      </c>
      <c r="H316" s="49">
        <v>0</v>
      </c>
      <c r="I316" s="49">
        <v>0</v>
      </c>
      <c r="J316" s="70">
        <v>0</v>
      </c>
      <c r="K316" s="89" t="s">
        <v>4</v>
      </c>
      <c r="L316" s="89"/>
      <c r="M316" s="92"/>
      <c r="N316" s="91"/>
      <c r="O316" s="91"/>
      <c r="P316" s="91"/>
      <c r="Q316" s="91"/>
      <c r="R316" s="88"/>
    </row>
    <row r="317" spans="1:18" ht="25.5" customHeight="1" x14ac:dyDescent="0.2">
      <c r="A317" s="4">
        <v>292</v>
      </c>
      <c r="B317" s="14" t="s">
        <v>13</v>
      </c>
      <c r="C317" s="71">
        <f>D317+E317+F317+G317+H317+I317+J317</f>
        <v>8096.25</v>
      </c>
      <c r="D317" s="49">
        <v>0</v>
      </c>
      <c r="E317" s="49">
        <v>0</v>
      </c>
      <c r="F317" s="49">
        <v>2324.75</v>
      </c>
      <c r="G317" s="49">
        <v>5671.5</v>
      </c>
      <c r="H317" s="49">
        <v>100</v>
      </c>
      <c r="I317" s="49">
        <v>0</v>
      </c>
      <c r="J317" s="70">
        <v>0</v>
      </c>
      <c r="K317" s="89" t="s">
        <v>4</v>
      </c>
      <c r="L317" s="89"/>
      <c r="M317" s="92"/>
      <c r="N317" s="91"/>
      <c r="O317" s="91"/>
      <c r="P317" s="91"/>
      <c r="Q317" s="91"/>
      <c r="R317" s="88"/>
    </row>
    <row r="318" spans="1:18" ht="25.5" customHeight="1" x14ac:dyDescent="0.2">
      <c r="A318" s="4">
        <v>293</v>
      </c>
      <c r="B318" s="14" t="s">
        <v>18</v>
      </c>
      <c r="C318" s="49">
        <v>0</v>
      </c>
      <c r="D318" s="49">
        <v>0</v>
      </c>
      <c r="E318" s="49">
        <v>0</v>
      </c>
      <c r="F318" s="49">
        <v>0</v>
      </c>
      <c r="G318" s="49">
        <v>0</v>
      </c>
      <c r="H318" s="49">
        <v>0</v>
      </c>
      <c r="I318" s="49">
        <v>0</v>
      </c>
      <c r="J318" s="70">
        <v>0</v>
      </c>
      <c r="K318" s="89" t="s">
        <v>4</v>
      </c>
      <c r="L318" s="89"/>
      <c r="M318" s="24"/>
      <c r="N318" s="19"/>
      <c r="O318" s="19"/>
      <c r="P318" s="19"/>
      <c r="Q318" s="19"/>
      <c r="R318" s="88"/>
    </row>
    <row r="319" spans="1:18" ht="45" customHeight="1" x14ac:dyDescent="0.2">
      <c r="A319" s="4">
        <v>294</v>
      </c>
      <c r="B319" s="14" t="s">
        <v>92</v>
      </c>
      <c r="C319" s="12">
        <f t="shared" ref="C319:H319" si="137">C323+C322+C321+C320</f>
        <v>1294.2008000000001</v>
      </c>
      <c r="D319" s="12">
        <f t="shared" si="137"/>
        <v>94.200800000000001</v>
      </c>
      <c r="E319" s="12">
        <f t="shared" si="137"/>
        <v>0</v>
      </c>
      <c r="F319" s="12">
        <f t="shared" si="137"/>
        <v>0</v>
      </c>
      <c r="G319" s="12">
        <f t="shared" si="137"/>
        <v>0</v>
      </c>
      <c r="H319" s="12">
        <f t="shared" si="137"/>
        <v>0</v>
      </c>
      <c r="I319" s="12">
        <f t="shared" ref="I319:J319" si="138">I323+I322+I321+I320</f>
        <v>1200</v>
      </c>
      <c r="J319" s="12">
        <f t="shared" si="138"/>
        <v>0</v>
      </c>
      <c r="K319" s="89">
        <v>61</v>
      </c>
      <c r="L319" s="89"/>
      <c r="M319" s="92"/>
      <c r="N319" s="91"/>
      <c r="O319" s="91"/>
      <c r="P319" s="91"/>
      <c r="Q319" s="91"/>
      <c r="R319" s="88"/>
    </row>
    <row r="320" spans="1:18" ht="23.25" customHeight="1" x14ac:dyDescent="0.2">
      <c r="A320" s="4">
        <v>295</v>
      </c>
      <c r="B320" s="14" t="s">
        <v>17</v>
      </c>
      <c r="C320" s="49">
        <v>0</v>
      </c>
      <c r="D320" s="49">
        <v>0</v>
      </c>
      <c r="E320" s="49">
        <v>0</v>
      </c>
      <c r="F320" s="49">
        <v>0</v>
      </c>
      <c r="G320" s="49">
        <v>0</v>
      </c>
      <c r="H320" s="49">
        <v>0</v>
      </c>
      <c r="I320" s="49">
        <v>0</v>
      </c>
      <c r="J320" s="70">
        <v>0</v>
      </c>
      <c r="K320" s="89" t="s">
        <v>4</v>
      </c>
      <c r="L320" s="89"/>
      <c r="M320" s="24"/>
      <c r="N320" s="19"/>
      <c r="O320" s="19"/>
      <c r="P320" s="19"/>
      <c r="Q320" s="19"/>
      <c r="R320" s="88"/>
    </row>
    <row r="321" spans="1:18" ht="20.25" customHeight="1" x14ac:dyDescent="0.2">
      <c r="A321" s="4">
        <v>296</v>
      </c>
      <c r="B321" s="14" t="s">
        <v>7</v>
      </c>
      <c r="C321" s="49">
        <f>D321+E321+F321+G321+H321</f>
        <v>0</v>
      </c>
      <c r="D321" s="49">
        <v>0</v>
      </c>
      <c r="E321" s="49">
        <v>0</v>
      </c>
      <c r="F321" s="49">
        <v>0</v>
      </c>
      <c r="G321" s="49">
        <v>0</v>
      </c>
      <c r="H321" s="49">
        <v>0</v>
      </c>
      <c r="I321" s="49">
        <v>0</v>
      </c>
      <c r="J321" s="70">
        <v>0</v>
      </c>
      <c r="K321" s="89" t="s">
        <v>4</v>
      </c>
      <c r="L321" s="89"/>
      <c r="M321" s="92"/>
      <c r="N321" s="91"/>
      <c r="O321" s="91"/>
      <c r="P321" s="91"/>
      <c r="Q321" s="91"/>
      <c r="R321" s="88"/>
    </row>
    <row r="322" spans="1:18" ht="23.25" customHeight="1" x14ac:dyDescent="0.2">
      <c r="A322" s="4">
        <v>297</v>
      </c>
      <c r="B322" s="14" t="s">
        <v>13</v>
      </c>
      <c r="C322" s="49">
        <f>D322+E322+F322+G322+H322+I322+J322</f>
        <v>1294.2008000000001</v>
      </c>
      <c r="D322" s="49">
        <v>94.200800000000001</v>
      </c>
      <c r="E322" s="49">
        <v>0</v>
      </c>
      <c r="F322" s="49">
        <v>0</v>
      </c>
      <c r="G322" s="49">
        <v>0</v>
      </c>
      <c r="H322" s="49">
        <v>0</v>
      </c>
      <c r="I322" s="49">
        <v>1200</v>
      </c>
      <c r="J322" s="70">
        <v>0</v>
      </c>
      <c r="K322" s="89" t="s">
        <v>4</v>
      </c>
      <c r="L322" s="89"/>
      <c r="M322" s="92"/>
      <c r="N322" s="91"/>
      <c r="O322" s="91"/>
      <c r="P322" s="91"/>
      <c r="Q322" s="91"/>
      <c r="R322" s="88"/>
    </row>
    <row r="323" spans="1:18" ht="23.25" customHeight="1" x14ac:dyDescent="0.2">
      <c r="A323" s="4">
        <v>298</v>
      </c>
      <c r="B323" s="14" t="s">
        <v>18</v>
      </c>
      <c r="C323" s="49">
        <v>0</v>
      </c>
      <c r="D323" s="49">
        <v>0</v>
      </c>
      <c r="E323" s="49">
        <v>0</v>
      </c>
      <c r="F323" s="49">
        <v>0</v>
      </c>
      <c r="G323" s="49">
        <v>0</v>
      </c>
      <c r="H323" s="49">
        <v>0</v>
      </c>
      <c r="I323" s="49">
        <v>0</v>
      </c>
      <c r="J323" s="70">
        <v>0</v>
      </c>
      <c r="K323" s="89" t="s">
        <v>4</v>
      </c>
      <c r="L323" s="89"/>
      <c r="M323" s="95"/>
      <c r="N323" s="92"/>
      <c r="O323" s="92"/>
      <c r="P323" s="92"/>
      <c r="Q323" s="92"/>
      <c r="R323" s="88"/>
    </row>
    <row r="324" spans="1:18" ht="92.25" customHeight="1" x14ac:dyDescent="0.2">
      <c r="A324" s="4">
        <v>299</v>
      </c>
      <c r="B324" s="14" t="s">
        <v>93</v>
      </c>
      <c r="C324" s="12">
        <f>C328+C327+C326+C325</f>
        <v>28.5</v>
      </c>
      <c r="D324" s="12">
        <f t="shared" ref="D324:H324" si="139">D328+D327+D326+D325</f>
        <v>0</v>
      </c>
      <c r="E324" s="12">
        <f t="shared" si="139"/>
        <v>0</v>
      </c>
      <c r="F324" s="12">
        <f t="shared" si="139"/>
        <v>8.1</v>
      </c>
      <c r="G324" s="12">
        <f t="shared" si="139"/>
        <v>8.1</v>
      </c>
      <c r="H324" s="12">
        <f t="shared" si="139"/>
        <v>4.0999999999999996</v>
      </c>
      <c r="I324" s="12">
        <f t="shared" ref="I324:J324" si="140">I328+I327+I326+I325</f>
        <v>4.0999999999999996</v>
      </c>
      <c r="J324" s="12">
        <f t="shared" si="140"/>
        <v>4.0999999999999996</v>
      </c>
      <c r="K324" s="89">
        <v>62</v>
      </c>
      <c r="L324" s="89"/>
      <c r="M324" s="92"/>
      <c r="N324" s="91"/>
      <c r="O324" s="91"/>
      <c r="P324" s="91"/>
      <c r="Q324" s="91"/>
      <c r="R324" s="88"/>
    </row>
    <row r="325" spans="1:18" ht="23.25" customHeight="1" x14ac:dyDescent="0.2">
      <c r="A325" s="4">
        <v>300</v>
      </c>
      <c r="B325" s="14" t="s">
        <v>17</v>
      </c>
      <c r="C325" s="15">
        <v>0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35">
        <v>0</v>
      </c>
      <c r="J325" s="70">
        <v>0</v>
      </c>
      <c r="K325" s="89" t="s">
        <v>4</v>
      </c>
      <c r="L325" s="89"/>
      <c r="M325" s="24"/>
      <c r="N325" s="19"/>
      <c r="O325" s="19"/>
      <c r="P325" s="19"/>
      <c r="Q325" s="19"/>
      <c r="R325" s="88"/>
    </row>
    <row r="326" spans="1:18" ht="20.25" customHeight="1" x14ac:dyDescent="0.2">
      <c r="A326" s="4">
        <v>301</v>
      </c>
      <c r="B326" s="14" t="s">
        <v>7</v>
      </c>
      <c r="C326" s="49">
        <f>D326+E326+F326+G326+H326+I326+J326</f>
        <v>28.5</v>
      </c>
      <c r="D326" s="49">
        <v>0</v>
      </c>
      <c r="E326" s="49">
        <v>0</v>
      </c>
      <c r="F326" s="49">
        <v>8.1</v>
      </c>
      <c r="G326" s="49">
        <v>8.1</v>
      </c>
      <c r="H326" s="15">
        <v>4.0999999999999996</v>
      </c>
      <c r="I326" s="35">
        <v>4.0999999999999996</v>
      </c>
      <c r="J326" s="70">
        <v>4.0999999999999996</v>
      </c>
      <c r="K326" s="89" t="s">
        <v>4</v>
      </c>
      <c r="L326" s="89"/>
      <c r="M326" s="92"/>
      <c r="N326" s="91"/>
      <c r="O326" s="91"/>
      <c r="P326" s="91"/>
      <c r="Q326" s="91"/>
      <c r="R326" s="88"/>
    </row>
    <row r="327" spans="1:18" ht="23.25" customHeight="1" x14ac:dyDescent="0.2">
      <c r="A327" s="4">
        <v>302</v>
      </c>
      <c r="B327" s="14" t="s">
        <v>13</v>
      </c>
      <c r="C327" s="49">
        <f>D327+E327+F327+G327+H327</f>
        <v>0</v>
      </c>
      <c r="D327" s="49">
        <v>0</v>
      </c>
      <c r="E327" s="49">
        <v>0</v>
      </c>
      <c r="F327" s="49">
        <v>0</v>
      </c>
      <c r="G327" s="49">
        <v>0</v>
      </c>
      <c r="H327" s="15">
        <v>0</v>
      </c>
      <c r="I327" s="35">
        <v>0</v>
      </c>
      <c r="J327" s="70">
        <v>0</v>
      </c>
      <c r="K327" s="89" t="s">
        <v>4</v>
      </c>
      <c r="L327" s="89"/>
      <c r="M327" s="92"/>
      <c r="N327" s="91"/>
      <c r="O327" s="91"/>
      <c r="P327" s="91"/>
      <c r="Q327" s="91"/>
      <c r="R327" s="88"/>
    </row>
    <row r="328" spans="1:18" ht="23.25" customHeight="1" x14ac:dyDescent="0.2">
      <c r="A328" s="4">
        <v>303</v>
      </c>
      <c r="B328" s="14" t="s">
        <v>18</v>
      </c>
      <c r="C328" s="15">
        <v>0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35">
        <v>0</v>
      </c>
      <c r="J328" s="70">
        <v>0</v>
      </c>
      <c r="K328" s="89" t="s">
        <v>4</v>
      </c>
      <c r="L328" s="89"/>
      <c r="M328" s="95"/>
      <c r="N328" s="92"/>
      <c r="O328" s="92"/>
      <c r="P328" s="92"/>
      <c r="Q328" s="92"/>
      <c r="R328" s="88"/>
    </row>
    <row r="329" spans="1:18" ht="80.25" customHeight="1" x14ac:dyDescent="0.2">
      <c r="A329" s="4">
        <v>299</v>
      </c>
      <c r="B329" s="40" t="s">
        <v>94</v>
      </c>
      <c r="C329" s="12">
        <f t="shared" ref="C329:J329" si="141">C333+C332+C331+C330</f>
        <v>74091.070000000007</v>
      </c>
      <c r="D329" s="12">
        <f t="shared" si="141"/>
        <v>0</v>
      </c>
      <c r="E329" s="12">
        <f t="shared" si="141"/>
        <v>0</v>
      </c>
      <c r="F329" s="12">
        <f t="shared" si="141"/>
        <v>0</v>
      </c>
      <c r="G329" s="12">
        <f t="shared" si="141"/>
        <v>0</v>
      </c>
      <c r="H329" s="12">
        <f t="shared" si="141"/>
        <v>74091.070000000007</v>
      </c>
      <c r="I329" s="12">
        <f t="shared" si="141"/>
        <v>0</v>
      </c>
      <c r="J329" s="12">
        <f t="shared" si="141"/>
        <v>0</v>
      </c>
      <c r="K329" s="89">
        <v>63</v>
      </c>
      <c r="L329" s="89"/>
      <c r="M329" s="92"/>
      <c r="N329" s="91"/>
      <c r="O329" s="91"/>
      <c r="P329" s="91"/>
      <c r="Q329" s="91"/>
      <c r="R329" s="88"/>
    </row>
    <row r="330" spans="1:18" ht="23.25" customHeight="1" x14ac:dyDescent="0.2">
      <c r="A330" s="4">
        <v>300</v>
      </c>
      <c r="B330" s="69" t="s">
        <v>17</v>
      </c>
      <c r="C330" s="70">
        <v>0</v>
      </c>
      <c r="D330" s="70">
        <v>0</v>
      </c>
      <c r="E330" s="70">
        <v>0</v>
      </c>
      <c r="F330" s="70">
        <v>0</v>
      </c>
      <c r="G330" s="70">
        <v>0</v>
      </c>
      <c r="H330" s="70">
        <v>0</v>
      </c>
      <c r="I330" s="70">
        <v>0</v>
      </c>
      <c r="J330" s="70">
        <v>0</v>
      </c>
      <c r="K330" s="89" t="s">
        <v>4</v>
      </c>
      <c r="L330" s="89"/>
      <c r="M330" s="67"/>
      <c r="N330" s="68"/>
      <c r="O330" s="68"/>
      <c r="P330" s="68"/>
      <c r="Q330" s="68"/>
      <c r="R330" s="88"/>
    </row>
    <row r="331" spans="1:18" ht="20.25" customHeight="1" x14ac:dyDescent="0.2">
      <c r="A331" s="4">
        <v>301</v>
      </c>
      <c r="B331" s="69" t="s">
        <v>7</v>
      </c>
      <c r="C331" s="70">
        <f>D331+E331+F331+G331+H331+I331</f>
        <v>50729.334999999999</v>
      </c>
      <c r="D331" s="70">
        <v>0</v>
      </c>
      <c r="E331" s="70">
        <v>0</v>
      </c>
      <c r="F331" s="70">
        <v>0</v>
      </c>
      <c r="G331" s="70">
        <v>0</v>
      </c>
      <c r="H331" s="70">
        <v>50729.334999999999</v>
      </c>
      <c r="I331" s="70">
        <v>0</v>
      </c>
      <c r="J331" s="70">
        <v>0</v>
      </c>
      <c r="K331" s="89" t="s">
        <v>4</v>
      </c>
      <c r="L331" s="89"/>
      <c r="M331" s="92"/>
      <c r="N331" s="91"/>
      <c r="O331" s="91"/>
      <c r="P331" s="91"/>
      <c r="Q331" s="91"/>
      <c r="R331" s="88"/>
    </row>
    <row r="332" spans="1:18" ht="23.25" customHeight="1" x14ac:dyDescent="0.2">
      <c r="A332" s="4">
        <v>302</v>
      </c>
      <c r="B332" s="69" t="s">
        <v>13</v>
      </c>
      <c r="C332" s="70">
        <f>D332+E332+F332+G332+H332+I332+J332</f>
        <v>23361.735000000001</v>
      </c>
      <c r="D332" s="70">
        <v>0</v>
      </c>
      <c r="E332" s="70">
        <v>0</v>
      </c>
      <c r="F332" s="70">
        <v>0</v>
      </c>
      <c r="G332" s="70">
        <v>0</v>
      </c>
      <c r="H332" s="70">
        <v>23361.735000000001</v>
      </c>
      <c r="I332" s="70">
        <v>0</v>
      </c>
      <c r="J332" s="70">
        <v>0</v>
      </c>
      <c r="K332" s="89" t="s">
        <v>4</v>
      </c>
      <c r="L332" s="89"/>
      <c r="M332" s="92"/>
      <c r="N332" s="91"/>
      <c r="O332" s="91"/>
      <c r="P332" s="91"/>
      <c r="Q332" s="91"/>
      <c r="R332" s="88"/>
    </row>
    <row r="333" spans="1:18" ht="23.25" customHeight="1" x14ac:dyDescent="0.2">
      <c r="A333" s="4">
        <v>303</v>
      </c>
      <c r="B333" s="69" t="s">
        <v>18</v>
      </c>
      <c r="C333" s="70">
        <v>0</v>
      </c>
      <c r="D333" s="70">
        <v>0</v>
      </c>
      <c r="E333" s="70">
        <v>0</v>
      </c>
      <c r="F333" s="70">
        <v>0</v>
      </c>
      <c r="G333" s="70">
        <v>0</v>
      </c>
      <c r="H333" s="70">
        <v>0</v>
      </c>
      <c r="I333" s="70">
        <v>0</v>
      </c>
      <c r="J333" s="70">
        <v>0</v>
      </c>
      <c r="K333" s="89" t="s">
        <v>4</v>
      </c>
      <c r="L333" s="89"/>
      <c r="M333" s="95"/>
      <c r="N333" s="92"/>
      <c r="O333" s="92"/>
      <c r="P333" s="92"/>
      <c r="Q333" s="92"/>
      <c r="R333" s="88"/>
    </row>
  </sheetData>
  <mergeCells count="547">
    <mergeCell ref="M323:Q323"/>
    <mergeCell ref="K323:L323"/>
    <mergeCell ref="K209:L209"/>
    <mergeCell ref="M209:Q209"/>
    <mergeCell ref="K313:L313"/>
    <mergeCell ref="K312:L312"/>
    <mergeCell ref="M312:Q312"/>
    <mergeCell ref="K314:L314"/>
    <mergeCell ref="K315:L315"/>
    <mergeCell ref="K319:L319"/>
    <mergeCell ref="M319:Q319"/>
    <mergeCell ref="K321:L321"/>
    <mergeCell ref="M321:Q321"/>
    <mergeCell ref="M314:Q314"/>
    <mergeCell ref="K316:L316"/>
    <mergeCell ref="M316:Q316"/>
    <mergeCell ref="K317:L317"/>
    <mergeCell ref="M317:Q317"/>
    <mergeCell ref="K322:L322"/>
    <mergeCell ref="M322:Q322"/>
    <mergeCell ref="K318:L318"/>
    <mergeCell ref="K291:L291"/>
    <mergeCell ref="K320:L320"/>
    <mergeCell ref="K309:L309"/>
    <mergeCell ref="M309:Q309"/>
    <mergeCell ref="K303:L303"/>
    <mergeCell ref="K304:L304"/>
    <mergeCell ref="K311:L311"/>
    <mergeCell ref="M311:Q311"/>
    <mergeCell ref="M304:Q304"/>
    <mergeCell ref="M306:Q306"/>
    <mergeCell ref="M307:Q307"/>
    <mergeCell ref="K305:L305"/>
    <mergeCell ref="K306:L306"/>
    <mergeCell ref="K307:L307"/>
    <mergeCell ref="K308:L308"/>
    <mergeCell ref="K310:L310"/>
    <mergeCell ref="K271:L271"/>
    <mergeCell ref="M271:Q271"/>
    <mergeCell ref="K272:L272"/>
    <mergeCell ref="M293:Q293"/>
    <mergeCell ref="K292:L292"/>
    <mergeCell ref="M299:Q299"/>
    <mergeCell ref="M301:Q301"/>
    <mergeCell ref="M302:Q302"/>
    <mergeCell ref="M294:Q294"/>
    <mergeCell ref="M296:Q296"/>
    <mergeCell ref="M297:Q297"/>
    <mergeCell ref="K302:L302"/>
    <mergeCell ref="K294:L294"/>
    <mergeCell ref="K295:L295"/>
    <mergeCell ref="K296:L296"/>
    <mergeCell ref="K297:L297"/>
    <mergeCell ref="K298:L298"/>
    <mergeCell ref="K299:L299"/>
    <mergeCell ref="K300:L300"/>
    <mergeCell ref="K301:L301"/>
    <mergeCell ref="M286:Q286"/>
    <mergeCell ref="K288:L288"/>
    <mergeCell ref="M288:Q288"/>
    <mergeCell ref="K290:L290"/>
    <mergeCell ref="M290:Q290"/>
    <mergeCell ref="K281:L281"/>
    <mergeCell ref="M281:Q281"/>
    <mergeCell ref="K283:L283"/>
    <mergeCell ref="M283:Q283"/>
    <mergeCell ref="K285:L285"/>
    <mergeCell ref="M285:Q285"/>
    <mergeCell ref="K284:L284"/>
    <mergeCell ref="K287:L287"/>
    <mergeCell ref="K289:L289"/>
    <mergeCell ref="K282:L282"/>
    <mergeCell ref="K286:L286"/>
    <mergeCell ref="B277:L277"/>
    <mergeCell ref="M277:Q277"/>
    <mergeCell ref="K278:L278"/>
    <mergeCell ref="M278:Q278"/>
    <mergeCell ref="K259:L259"/>
    <mergeCell ref="K256:L256"/>
    <mergeCell ref="K261:L261"/>
    <mergeCell ref="M261:Q261"/>
    <mergeCell ref="K263:L263"/>
    <mergeCell ref="M263:Q263"/>
    <mergeCell ref="K264:L264"/>
    <mergeCell ref="M264:Q264"/>
    <mergeCell ref="K260:L260"/>
    <mergeCell ref="K262:L262"/>
    <mergeCell ref="K276:L276"/>
    <mergeCell ref="K265:L265"/>
    <mergeCell ref="K266:L266"/>
    <mergeCell ref="M266:Q266"/>
    <mergeCell ref="K267:L267"/>
    <mergeCell ref="K268:L268"/>
    <mergeCell ref="M268:Q268"/>
    <mergeCell ref="K269:L269"/>
    <mergeCell ref="M269:Q269"/>
    <mergeCell ref="K270:L270"/>
    <mergeCell ref="M249:Q249"/>
    <mergeCell ref="M256:Q256"/>
    <mergeCell ref="K258:L258"/>
    <mergeCell ref="M258:Q258"/>
    <mergeCell ref="K257:L257"/>
    <mergeCell ref="K252:L252"/>
    <mergeCell ref="K255:L255"/>
    <mergeCell ref="K253:L253"/>
    <mergeCell ref="M259:Q259"/>
    <mergeCell ref="K254:L254"/>
    <mergeCell ref="K251:L251"/>
    <mergeCell ref="M251:Q251"/>
    <mergeCell ref="M230:Q230"/>
    <mergeCell ref="K232:L232"/>
    <mergeCell ref="M232:Q232"/>
    <mergeCell ref="K233:L233"/>
    <mergeCell ref="M233:Q233"/>
    <mergeCell ref="K225:L225"/>
    <mergeCell ref="M225:Q225"/>
    <mergeCell ref="K227:L227"/>
    <mergeCell ref="M227:Q227"/>
    <mergeCell ref="K228:L228"/>
    <mergeCell ref="M228:Q228"/>
    <mergeCell ref="K226:L226"/>
    <mergeCell ref="K229:L229"/>
    <mergeCell ref="K231:L231"/>
    <mergeCell ref="K230:L230"/>
    <mergeCell ref="M220:Q220"/>
    <mergeCell ref="K222:L222"/>
    <mergeCell ref="M222:Q222"/>
    <mergeCell ref="K223:L223"/>
    <mergeCell ref="M223:Q223"/>
    <mergeCell ref="B219:L219"/>
    <mergeCell ref="M219:Q219"/>
    <mergeCell ref="K220:L220"/>
    <mergeCell ref="M204:Q204"/>
    <mergeCell ref="K206:L206"/>
    <mergeCell ref="M206:Q206"/>
    <mergeCell ref="K211:L211"/>
    <mergeCell ref="K212:L212"/>
    <mergeCell ref="M211:Q212"/>
    <mergeCell ref="K207:L207"/>
    <mergeCell ref="M207:Q207"/>
    <mergeCell ref="K208:L208"/>
    <mergeCell ref="K210:L210"/>
    <mergeCell ref="K218:L218"/>
    <mergeCell ref="K221:L221"/>
    <mergeCell ref="K213:L213"/>
    <mergeCell ref="K214:L214"/>
    <mergeCell ref="K215:L215"/>
    <mergeCell ref="K216:L216"/>
    <mergeCell ref="M194:Q194"/>
    <mergeCell ref="K196:L196"/>
    <mergeCell ref="M196:Q196"/>
    <mergeCell ref="B197:B198"/>
    <mergeCell ref="C197:C198"/>
    <mergeCell ref="D197:D198"/>
    <mergeCell ref="E197:E198"/>
    <mergeCell ref="F197:F198"/>
    <mergeCell ref="G197:G198"/>
    <mergeCell ref="H197:H198"/>
    <mergeCell ref="M197:Q198"/>
    <mergeCell ref="K197:L197"/>
    <mergeCell ref="K198:L198"/>
    <mergeCell ref="K194:L194"/>
    <mergeCell ref="I197:I198"/>
    <mergeCell ref="J197:J198"/>
    <mergeCell ref="M189:Q189"/>
    <mergeCell ref="K191:L191"/>
    <mergeCell ref="M191:Q192"/>
    <mergeCell ref="K192:L192"/>
    <mergeCell ref="K190:L190"/>
    <mergeCell ref="M179:Q179"/>
    <mergeCell ref="K181:L181"/>
    <mergeCell ref="M181:Q181"/>
    <mergeCell ref="K182:L182"/>
    <mergeCell ref="M182:Q182"/>
    <mergeCell ref="K179:L179"/>
    <mergeCell ref="K184:L184"/>
    <mergeCell ref="M184:Q184"/>
    <mergeCell ref="M186:Q187"/>
    <mergeCell ref="K187:L187"/>
    <mergeCell ref="K180:L180"/>
    <mergeCell ref="K183:L183"/>
    <mergeCell ref="K185:L185"/>
    <mergeCell ref="K188:L188"/>
    <mergeCell ref="K186:L186"/>
    <mergeCell ref="K189:L189"/>
    <mergeCell ref="M171:Q171"/>
    <mergeCell ref="K163:L163"/>
    <mergeCell ref="M163:Q163"/>
    <mergeCell ref="K165:L165"/>
    <mergeCell ref="M165:Q165"/>
    <mergeCell ref="K166:L166"/>
    <mergeCell ref="M166:Q166"/>
    <mergeCell ref="K169:L169"/>
    <mergeCell ref="M178:Q178"/>
    <mergeCell ref="K173:L173"/>
    <mergeCell ref="M173:Q173"/>
    <mergeCell ref="K175:L175"/>
    <mergeCell ref="M175:Q175"/>
    <mergeCell ref="K176:L176"/>
    <mergeCell ref="M176:Q176"/>
    <mergeCell ref="K172:L172"/>
    <mergeCell ref="K174:L174"/>
    <mergeCell ref="K177:L177"/>
    <mergeCell ref="K171:L171"/>
    <mergeCell ref="K178:L178"/>
    <mergeCell ref="M154:Q154"/>
    <mergeCell ref="K155:L155"/>
    <mergeCell ref="M155:Q155"/>
    <mergeCell ref="B162:L162"/>
    <mergeCell ref="M162:Q162"/>
    <mergeCell ref="K168:L168"/>
    <mergeCell ref="M168:Q168"/>
    <mergeCell ref="K170:L170"/>
    <mergeCell ref="M170:Q170"/>
    <mergeCell ref="K154:L154"/>
    <mergeCell ref="M157:Q157"/>
    <mergeCell ref="M159:Q159"/>
    <mergeCell ref="M160:Q160"/>
    <mergeCell ref="M145:Q145"/>
    <mergeCell ref="K147:L147"/>
    <mergeCell ref="M147:Q147"/>
    <mergeCell ref="K149:L149"/>
    <mergeCell ref="M149:Q149"/>
    <mergeCell ref="K150:L150"/>
    <mergeCell ref="M150:Q150"/>
    <mergeCell ref="K152:L152"/>
    <mergeCell ref="M152:Q152"/>
    <mergeCell ref="K146:L146"/>
    <mergeCell ref="K148:L148"/>
    <mergeCell ref="K151:L151"/>
    <mergeCell ref="K145:L145"/>
    <mergeCell ref="K139:L139"/>
    <mergeCell ref="M139:Q139"/>
    <mergeCell ref="K140:L140"/>
    <mergeCell ref="M140:Q140"/>
    <mergeCell ref="K142:L142"/>
    <mergeCell ref="M142:Q142"/>
    <mergeCell ref="K144:L144"/>
    <mergeCell ref="M144:Q144"/>
    <mergeCell ref="K141:L141"/>
    <mergeCell ref="K143:L143"/>
    <mergeCell ref="M130:Q130"/>
    <mergeCell ref="K132:L132"/>
    <mergeCell ref="M132:Q132"/>
    <mergeCell ref="K134:L134"/>
    <mergeCell ref="M134:Q134"/>
    <mergeCell ref="K135:L135"/>
    <mergeCell ref="M135:Q135"/>
    <mergeCell ref="M137:Q137"/>
    <mergeCell ref="K129:L129"/>
    <mergeCell ref="K130:L130"/>
    <mergeCell ref="K131:L131"/>
    <mergeCell ref="M80:Q80"/>
    <mergeCell ref="M81:Q81"/>
    <mergeCell ref="M82:Q82"/>
    <mergeCell ref="M83:Q83"/>
    <mergeCell ref="K101:L101"/>
    <mergeCell ref="M101:Q101"/>
    <mergeCell ref="B95:L95"/>
    <mergeCell ref="K96:L96"/>
    <mergeCell ref="M96:Q96"/>
    <mergeCell ref="K98:L98"/>
    <mergeCell ref="M98:Q98"/>
    <mergeCell ref="K99:L99"/>
    <mergeCell ref="M99:Q99"/>
    <mergeCell ref="K97:L97"/>
    <mergeCell ref="K100:L100"/>
    <mergeCell ref="K82:L82"/>
    <mergeCell ref="K83:L83"/>
    <mergeCell ref="K94:L94"/>
    <mergeCell ref="K84:L84"/>
    <mergeCell ref="K85:L85"/>
    <mergeCell ref="M85:Q85"/>
    <mergeCell ref="K86:L86"/>
    <mergeCell ref="M86:Q86"/>
    <mergeCell ref="K87:L87"/>
    <mergeCell ref="M76:Q76"/>
    <mergeCell ref="K77:L77"/>
    <mergeCell ref="M77:Q77"/>
    <mergeCell ref="K79:L79"/>
    <mergeCell ref="M79:Q79"/>
    <mergeCell ref="K73:L73"/>
    <mergeCell ref="M73:Q73"/>
    <mergeCell ref="K74:L74"/>
    <mergeCell ref="M74:Q74"/>
    <mergeCell ref="K75:L75"/>
    <mergeCell ref="M75:Q75"/>
    <mergeCell ref="M70:Q70"/>
    <mergeCell ref="K71:L71"/>
    <mergeCell ref="M71:Q71"/>
    <mergeCell ref="K72:L72"/>
    <mergeCell ref="M72:Q72"/>
    <mergeCell ref="K67:L67"/>
    <mergeCell ref="M67:Q67"/>
    <mergeCell ref="K68:L68"/>
    <mergeCell ref="M68:Q68"/>
    <mergeCell ref="K69:L69"/>
    <mergeCell ref="M69:Q69"/>
    <mergeCell ref="K65:L65"/>
    <mergeCell ref="M65:Q65"/>
    <mergeCell ref="K66:L66"/>
    <mergeCell ref="M66:Q66"/>
    <mergeCell ref="M53:Q53"/>
    <mergeCell ref="K55:L55"/>
    <mergeCell ref="M55:Q55"/>
    <mergeCell ref="K56:L56"/>
    <mergeCell ref="M56:Q56"/>
    <mergeCell ref="B63:L63"/>
    <mergeCell ref="M63:Q63"/>
    <mergeCell ref="K47:L47"/>
    <mergeCell ref="M48:Q48"/>
    <mergeCell ref="K50:L50"/>
    <mergeCell ref="M50:Q50"/>
    <mergeCell ref="K51:L51"/>
    <mergeCell ref="M51:Q51"/>
    <mergeCell ref="K48:L48"/>
    <mergeCell ref="K49:L49"/>
    <mergeCell ref="M64:Q64"/>
    <mergeCell ref="K57:L57"/>
    <mergeCell ref="K58:L58"/>
    <mergeCell ref="M58:Q58"/>
    <mergeCell ref="K59:L59"/>
    <mergeCell ref="K60:L60"/>
    <mergeCell ref="M60:Q60"/>
    <mergeCell ref="K61:L61"/>
    <mergeCell ref="M61:Q61"/>
    <mergeCell ref="K40:L40"/>
    <mergeCell ref="M40:Q40"/>
    <mergeCell ref="C42:L42"/>
    <mergeCell ref="M42:Q42"/>
    <mergeCell ref="K41:L41"/>
    <mergeCell ref="M43:Q43"/>
    <mergeCell ref="M45:Q45"/>
    <mergeCell ref="M46:Q46"/>
    <mergeCell ref="K43:L43"/>
    <mergeCell ref="K44:L44"/>
    <mergeCell ref="K45:L45"/>
    <mergeCell ref="K46:L46"/>
    <mergeCell ref="K35:L35"/>
    <mergeCell ref="M35:Q35"/>
    <mergeCell ref="K37:L37"/>
    <mergeCell ref="M37:Q37"/>
    <mergeCell ref="K39:L39"/>
    <mergeCell ref="M39:Q39"/>
    <mergeCell ref="K30:L30"/>
    <mergeCell ref="M30:Q30"/>
    <mergeCell ref="K32:L32"/>
    <mergeCell ref="M32:Q32"/>
    <mergeCell ref="K34:L34"/>
    <mergeCell ref="M34:Q34"/>
    <mergeCell ref="K31:L31"/>
    <mergeCell ref="K33:L33"/>
    <mergeCell ref="K36:L36"/>
    <mergeCell ref="K38:L38"/>
    <mergeCell ref="B26:L26"/>
    <mergeCell ref="M26:Q26"/>
    <mergeCell ref="K27:L27"/>
    <mergeCell ref="M27:Q27"/>
    <mergeCell ref="K29:L29"/>
    <mergeCell ref="M29:Q29"/>
    <mergeCell ref="K22:L22"/>
    <mergeCell ref="M22:Q22"/>
    <mergeCell ref="K23:L23"/>
    <mergeCell ref="M23:Q23"/>
    <mergeCell ref="K25:L25"/>
    <mergeCell ref="M25:Q25"/>
    <mergeCell ref="K24:L24"/>
    <mergeCell ref="K28:L28"/>
    <mergeCell ref="K16:L16"/>
    <mergeCell ref="M16:Q16"/>
    <mergeCell ref="K17:L17"/>
    <mergeCell ref="M17:Q17"/>
    <mergeCell ref="K14:L14"/>
    <mergeCell ref="K19:L19"/>
    <mergeCell ref="K11:L11"/>
    <mergeCell ref="M11:Q11"/>
    <mergeCell ref="K12:L12"/>
    <mergeCell ref="M12:Q12"/>
    <mergeCell ref="K13:L13"/>
    <mergeCell ref="M13:Q13"/>
    <mergeCell ref="M15:Q15"/>
    <mergeCell ref="F1:L1"/>
    <mergeCell ref="F2:L2"/>
    <mergeCell ref="A3:L3"/>
    <mergeCell ref="A4:L4"/>
    <mergeCell ref="A5:L5"/>
    <mergeCell ref="A7:A8"/>
    <mergeCell ref="B7:B8"/>
    <mergeCell ref="K7:L8"/>
    <mergeCell ref="C7:J7"/>
    <mergeCell ref="M244:Q244"/>
    <mergeCell ref="M7:Q7"/>
    <mergeCell ref="M8:Q8"/>
    <mergeCell ref="K9:L9"/>
    <mergeCell ref="K52:L52"/>
    <mergeCell ref="K54:L54"/>
    <mergeCell ref="K62:L62"/>
    <mergeCell ref="K78:L78"/>
    <mergeCell ref="K80:L80"/>
    <mergeCell ref="K81:L81"/>
    <mergeCell ref="K53:L53"/>
    <mergeCell ref="K64:L64"/>
    <mergeCell ref="K70:L70"/>
    <mergeCell ref="K76:L76"/>
    <mergeCell ref="M9:Q9"/>
    <mergeCell ref="K10:L10"/>
    <mergeCell ref="M10:Q10"/>
    <mergeCell ref="K18:L18"/>
    <mergeCell ref="M18:Q18"/>
    <mergeCell ref="K20:L20"/>
    <mergeCell ref="M20:Q20"/>
    <mergeCell ref="K21:L21"/>
    <mergeCell ref="M21:Q21"/>
    <mergeCell ref="K15:L15"/>
    <mergeCell ref="M235:Q235"/>
    <mergeCell ref="M241:Q241"/>
    <mergeCell ref="K238:L238"/>
    <mergeCell ref="K239:L239"/>
    <mergeCell ref="K240:L240"/>
    <mergeCell ref="K242:L242"/>
    <mergeCell ref="K243:L243"/>
    <mergeCell ref="M243:Q243"/>
    <mergeCell ref="M236:Q236"/>
    <mergeCell ref="M238:Q238"/>
    <mergeCell ref="M239:Q239"/>
    <mergeCell ref="K248:L248"/>
    <mergeCell ref="K249:L249"/>
    <mergeCell ref="K195:L195"/>
    <mergeCell ref="K199:L199"/>
    <mergeCell ref="K200:L200"/>
    <mergeCell ref="K201:L201"/>
    <mergeCell ref="K224:L224"/>
    <mergeCell ref="K204:L204"/>
    <mergeCell ref="K202:L202"/>
    <mergeCell ref="K203:L203"/>
    <mergeCell ref="K235:L235"/>
    <mergeCell ref="K245:L245"/>
    <mergeCell ref="K244:L244"/>
    <mergeCell ref="K89:L89"/>
    <mergeCell ref="K90:L90"/>
    <mergeCell ref="M90:Q90"/>
    <mergeCell ref="K91:L91"/>
    <mergeCell ref="K153:L153"/>
    <mergeCell ref="K161:L161"/>
    <mergeCell ref="K164:L164"/>
    <mergeCell ref="K167:L167"/>
    <mergeCell ref="K102:L102"/>
    <mergeCell ref="K105:L105"/>
    <mergeCell ref="K107:L107"/>
    <mergeCell ref="K110:L110"/>
    <mergeCell ref="K112:L112"/>
    <mergeCell ref="K113:L113"/>
    <mergeCell ref="K114:L114"/>
    <mergeCell ref="K115:L115"/>
    <mergeCell ref="K116:L116"/>
    <mergeCell ref="K106:L106"/>
    <mergeCell ref="M106:Q106"/>
    <mergeCell ref="K108:L108"/>
    <mergeCell ref="M108:Q108"/>
    <mergeCell ref="K156:L156"/>
    <mergeCell ref="K157:L157"/>
    <mergeCell ref="M129:Q129"/>
    <mergeCell ref="K109:L109"/>
    <mergeCell ref="M109:Q109"/>
    <mergeCell ref="M91:Q91"/>
    <mergeCell ref="M87:Q87"/>
    <mergeCell ref="K88:L88"/>
    <mergeCell ref="M88:Q88"/>
    <mergeCell ref="K126:L126"/>
    <mergeCell ref="K127:L127"/>
    <mergeCell ref="K128:L128"/>
    <mergeCell ref="K103:L103"/>
    <mergeCell ref="M103:Q103"/>
    <mergeCell ref="K104:L104"/>
    <mergeCell ref="M104:Q104"/>
    <mergeCell ref="M112:Q112"/>
    <mergeCell ref="M114:Q114"/>
    <mergeCell ref="M115:Q115"/>
    <mergeCell ref="M122:Q122"/>
    <mergeCell ref="M124:Q124"/>
    <mergeCell ref="M125:Q125"/>
    <mergeCell ref="K122:L122"/>
    <mergeCell ref="K123:L123"/>
    <mergeCell ref="K124:L124"/>
    <mergeCell ref="K125:L125"/>
    <mergeCell ref="M127:Q127"/>
    <mergeCell ref="K92:L92"/>
    <mergeCell ref="M92:Q92"/>
    <mergeCell ref="K93:L93"/>
    <mergeCell ref="M93:Q93"/>
    <mergeCell ref="K275:L275"/>
    <mergeCell ref="K329:L329"/>
    <mergeCell ref="M329:Q329"/>
    <mergeCell ref="K330:L330"/>
    <mergeCell ref="M280:Q280"/>
    <mergeCell ref="K279:L279"/>
    <mergeCell ref="K280:L280"/>
    <mergeCell ref="M291:Q291"/>
    <mergeCell ref="K293:L293"/>
    <mergeCell ref="K273:L273"/>
    <mergeCell ref="M273:Q273"/>
    <mergeCell ref="K274:L274"/>
    <mergeCell ref="M274:Q274"/>
    <mergeCell ref="K133:L133"/>
    <mergeCell ref="K136:L136"/>
    <mergeCell ref="K138:L138"/>
    <mergeCell ref="K137:L137"/>
    <mergeCell ref="K158:L158"/>
    <mergeCell ref="K159:L159"/>
    <mergeCell ref="K193:L193"/>
    <mergeCell ref="K332:L332"/>
    <mergeCell ref="M332:Q332"/>
    <mergeCell ref="K333:L333"/>
    <mergeCell ref="M333:Q333"/>
    <mergeCell ref="K324:L324"/>
    <mergeCell ref="M324:Q324"/>
    <mergeCell ref="K325:L325"/>
    <mergeCell ref="K326:L326"/>
    <mergeCell ref="M326:Q326"/>
    <mergeCell ref="K327:L327"/>
    <mergeCell ref="M327:Q327"/>
    <mergeCell ref="K328:L328"/>
    <mergeCell ref="M328:Q328"/>
    <mergeCell ref="K117:L117"/>
    <mergeCell ref="M117:Q117"/>
    <mergeCell ref="K118:L118"/>
    <mergeCell ref="K119:L119"/>
    <mergeCell ref="M119:Q119"/>
    <mergeCell ref="K120:L120"/>
    <mergeCell ref="M120:Q120"/>
    <mergeCell ref="K121:L121"/>
    <mergeCell ref="K331:L331"/>
    <mergeCell ref="M331:Q331"/>
    <mergeCell ref="K205:L205"/>
    <mergeCell ref="K160:L160"/>
    <mergeCell ref="K241:L241"/>
    <mergeCell ref="K246:L246"/>
    <mergeCell ref="K247:L247"/>
    <mergeCell ref="M253:Q253"/>
    <mergeCell ref="M254:Q254"/>
    <mergeCell ref="M246:Q246"/>
    <mergeCell ref="M248:Q248"/>
    <mergeCell ref="K217:L217"/>
    <mergeCell ref="K234:L234"/>
    <mergeCell ref="K236:L236"/>
    <mergeCell ref="K237:L237"/>
    <mergeCell ref="K250:L250"/>
  </mergeCells>
  <pageMargins left="0.70866141732283472" right="0.70866141732283472" top="1.1417322834645669" bottom="0.74803149606299213" header="0.31496062992125984" footer="0.31496062992125984"/>
  <pageSetup paperSize="9" scale="66" fitToHeight="13" orientation="landscape" r:id="rId1"/>
  <rowBreaks count="1" manualBreakCount="1">
    <brk id="25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2024-07-05T07:37:24Z</dcterms:modified>
</cp:coreProperties>
</file>