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5" windowWidth="14805" windowHeight="7710"/>
  </bookViews>
  <sheets>
    <sheet name="202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81" i="1" l="1"/>
  <c r="H43" i="1" l="1"/>
  <c r="H27" i="1" s="1"/>
  <c r="H44" i="1"/>
  <c r="G43" i="1"/>
  <c r="G44" i="1"/>
  <c r="H33" i="1" l="1"/>
  <c r="C64" i="1" l="1"/>
  <c r="C38" i="1"/>
  <c r="C66" i="1"/>
  <c r="G33" i="1" l="1"/>
  <c r="C33" i="1" s="1"/>
  <c r="H36" i="1"/>
  <c r="K27" i="1" l="1"/>
  <c r="K17" i="1" s="1"/>
  <c r="K26" i="1"/>
  <c r="K20" i="1"/>
  <c r="K44" i="1"/>
  <c r="K34" i="1" s="1"/>
  <c r="K43" i="1"/>
  <c r="K42" i="1"/>
  <c r="C50" i="1"/>
  <c r="C55" i="1"/>
  <c r="C60" i="1"/>
  <c r="C65" i="1"/>
  <c r="C87" i="1"/>
  <c r="C93" i="1"/>
  <c r="C98" i="1"/>
  <c r="C103" i="1"/>
  <c r="C108" i="1"/>
  <c r="C113" i="1"/>
  <c r="C117" i="1"/>
  <c r="C118" i="1"/>
  <c r="C122" i="1"/>
  <c r="C123" i="1"/>
  <c r="C127" i="1"/>
  <c r="C128" i="1"/>
  <c r="C129" i="1"/>
  <c r="C133" i="1"/>
  <c r="C134" i="1"/>
  <c r="C135" i="1"/>
  <c r="C139" i="1"/>
  <c r="C140" i="1"/>
  <c r="C141" i="1"/>
  <c r="C163" i="1"/>
  <c r="C168" i="1"/>
  <c r="C173" i="1"/>
  <c r="K157" i="1"/>
  <c r="K154" i="1" s="1"/>
  <c r="K170" i="1"/>
  <c r="K165" i="1"/>
  <c r="K160" i="1"/>
  <c r="K82" i="1"/>
  <c r="K72" i="1" s="1"/>
  <c r="J82" i="1"/>
  <c r="K81" i="1"/>
  <c r="K71" i="1" s="1"/>
  <c r="K80" i="1"/>
  <c r="K70" i="1" s="1"/>
  <c r="K74" i="1"/>
  <c r="K137" i="1"/>
  <c r="K131" i="1"/>
  <c r="K125" i="1"/>
  <c r="K120" i="1"/>
  <c r="K115" i="1"/>
  <c r="K110" i="1"/>
  <c r="K105" i="1"/>
  <c r="K100" i="1"/>
  <c r="K95" i="1"/>
  <c r="K90" i="1"/>
  <c r="K85" i="1"/>
  <c r="K62" i="1"/>
  <c r="K57" i="1"/>
  <c r="K52" i="1"/>
  <c r="K47" i="1"/>
  <c r="C39" i="1"/>
  <c r="G36" i="1" l="1"/>
  <c r="C36" i="1" s="1"/>
  <c r="K41" i="1"/>
  <c r="K31" i="1" s="1"/>
  <c r="K28" i="1"/>
  <c r="K18" i="1" s="1"/>
  <c r="K16" i="1"/>
  <c r="K147" i="1"/>
  <c r="K144" i="1" s="1"/>
  <c r="K69" i="1"/>
  <c r="K79" i="1"/>
  <c r="C62" i="1"/>
  <c r="J62" i="1"/>
  <c r="H62" i="1"/>
  <c r="G62" i="1"/>
  <c r="F62" i="1"/>
  <c r="E62" i="1"/>
  <c r="D62" i="1"/>
  <c r="K15" i="1" l="1"/>
  <c r="K25" i="1"/>
  <c r="H82" i="1"/>
  <c r="H76" i="1"/>
  <c r="H22" i="1" l="1"/>
  <c r="H17" i="1" s="1"/>
  <c r="G82" i="1"/>
  <c r="G81" i="1" l="1"/>
  <c r="G27" i="1" s="1"/>
  <c r="G76" i="1"/>
  <c r="C76" i="1" l="1"/>
  <c r="G22" i="1"/>
  <c r="G17" i="1" s="1"/>
  <c r="G71" i="1"/>
  <c r="C130" i="1" l="1"/>
  <c r="C22" i="1" l="1"/>
  <c r="F74" i="1"/>
  <c r="E74" i="1"/>
  <c r="D74" i="1"/>
  <c r="J74" i="1"/>
  <c r="H77" i="1"/>
  <c r="H23" i="1" s="1"/>
  <c r="G77" i="1"/>
  <c r="G23" i="1" s="1"/>
  <c r="C77" i="1" l="1"/>
  <c r="C23" i="1"/>
  <c r="H72" i="1"/>
  <c r="G72" i="1"/>
  <c r="H74" i="1"/>
  <c r="G74" i="1"/>
  <c r="F125" i="1"/>
  <c r="G125" i="1"/>
  <c r="J125" i="1"/>
  <c r="H125" i="1"/>
  <c r="F137" i="1"/>
  <c r="J137" i="1"/>
  <c r="H137" i="1"/>
  <c r="D157" i="1"/>
  <c r="E157" i="1"/>
  <c r="F157" i="1"/>
  <c r="G157" i="1"/>
  <c r="G28" i="1" s="1"/>
  <c r="H157" i="1"/>
  <c r="J157" i="1"/>
  <c r="C74" i="1" l="1"/>
  <c r="C157" i="1"/>
  <c r="G137" i="1"/>
  <c r="E137" i="1"/>
  <c r="D137" i="1"/>
  <c r="C137" i="1" l="1"/>
  <c r="C131" i="1"/>
  <c r="J131" i="1"/>
  <c r="H131" i="1"/>
  <c r="G131" i="1"/>
  <c r="F131" i="1"/>
  <c r="E131" i="1"/>
  <c r="D131" i="1"/>
  <c r="J170" i="1"/>
  <c r="J165" i="1"/>
  <c r="J160" i="1"/>
  <c r="J120" i="1"/>
  <c r="J115" i="1"/>
  <c r="J110" i="1"/>
  <c r="J105" i="1"/>
  <c r="J100" i="1"/>
  <c r="J95" i="1"/>
  <c r="J90" i="1"/>
  <c r="J85" i="1"/>
  <c r="J72" i="1"/>
  <c r="J81" i="1"/>
  <c r="J71" i="1" s="1"/>
  <c r="J80" i="1"/>
  <c r="J70" i="1" s="1"/>
  <c r="J57" i="1"/>
  <c r="J52" i="1"/>
  <c r="J47" i="1"/>
  <c r="J44" i="1"/>
  <c r="J43" i="1"/>
  <c r="J42" i="1"/>
  <c r="J27" i="1"/>
  <c r="J17" i="1" s="1"/>
  <c r="J26" i="1"/>
  <c r="J20" i="1"/>
  <c r="J69" i="1" l="1"/>
  <c r="J147" i="1"/>
  <c r="J154" i="1"/>
  <c r="J79" i="1"/>
  <c r="J41" i="1"/>
  <c r="J31" i="1" s="1"/>
  <c r="J28" i="1"/>
  <c r="J18" i="1" s="1"/>
  <c r="J144" i="1"/>
  <c r="J34" i="1"/>
  <c r="J16" i="1"/>
  <c r="D80" i="1"/>
  <c r="D81" i="1"/>
  <c r="E80" i="1"/>
  <c r="E81" i="1"/>
  <c r="E82" i="1"/>
  <c r="E72" i="1" s="1"/>
  <c r="F80" i="1"/>
  <c r="F82" i="1"/>
  <c r="G80" i="1"/>
  <c r="H80" i="1"/>
  <c r="H71" i="1"/>
  <c r="J15" i="1" l="1"/>
  <c r="F72" i="1"/>
  <c r="J25" i="1"/>
  <c r="F81" i="1"/>
  <c r="C81" i="1" s="1"/>
  <c r="E125" i="1"/>
  <c r="D125" i="1"/>
  <c r="C125" i="1" l="1"/>
  <c r="G20" i="1"/>
  <c r="F20" i="1"/>
  <c r="E20" i="1"/>
  <c r="D20" i="1"/>
  <c r="C20" i="1"/>
  <c r="H20" i="1"/>
  <c r="H34" i="1" l="1"/>
  <c r="H31" i="1" s="1"/>
  <c r="G34" i="1" l="1"/>
  <c r="G31" i="1" s="1"/>
  <c r="F44" i="1"/>
  <c r="D105" i="1" l="1"/>
  <c r="E105" i="1"/>
  <c r="F105" i="1"/>
  <c r="G105" i="1"/>
  <c r="H105" i="1"/>
  <c r="G170" i="1" l="1"/>
  <c r="F170" i="1"/>
  <c r="E170" i="1"/>
  <c r="D170" i="1"/>
  <c r="H170" i="1"/>
  <c r="G165" i="1" l="1"/>
  <c r="F165" i="1"/>
  <c r="E165" i="1"/>
  <c r="D165" i="1"/>
  <c r="H165" i="1"/>
  <c r="G160" i="1"/>
  <c r="F160" i="1"/>
  <c r="E160" i="1"/>
  <c r="D160" i="1"/>
  <c r="H160" i="1"/>
  <c r="G110" i="1"/>
  <c r="F110" i="1"/>
  <c r="E110" i="1"/>
  <c r="D110" i="1"/>
  <c r="H110" i="1"/>
  <c r="G120" i="1"/>
  <c r="F120" i="1"/>
  <c r="H120" i="1"/>
  <c r="G100" i="1"/>
  <c r="F100" i="1"/>
  <c r="E100" i="1"/>
  <c r="D100" i="1"/>
  <c r="H100" i="1"/>
  <c r="G95" i="1"/>
  <c r="F95" i="1"/>
  <c r="E95" i="1"/>
  <c r="D95" i="1"/>
  <c r="H95" i="1"/>
  <c r="G90" i="1"/>
  <c r="F90" i="1"/>
  <c r="E90" i="1"/>
  <c r="D90" i="1"/>
  <c r="H90" i="1"/>
  <c r="G85" i="1"/>
  <c r="F85" i="1"/>
  <c r="E85" i="1"/>
  <c r="H85" i="1"/>
  <c r="C57" i="1" l="1"/>
  <c r="G57" i="1"/>
  <c r="F57" i="1"/>
  <c r="E57" i="1"/>
  <c r="D57" i="1"/>
  <c r="H57" i="1"/>
  <c r="G52" i="1"/>
  <c r="F52" i="1"/>
  <c r="E52" i="1"/>
  <c r="D52" i="1"/>
  <c r="H52" i="1"/>
  <c r="G47" i="1"/>
  <c r="F47" i="1"/>
  <c r="E47" i="1"/>
  <c r="D47" i="1"/>
  <c r="H47" i="1"/>
  <c r="E44" i="1" l="1"/>
  <c r="C52" i="1"/>
  <c r="E115" i="1" l="1"/>
  <c r="D88" i="1" l="1"/>
  <c r="C88" i="1" s="1"/>
  <c r="D82" i="1" l="1"/>
  <c r="C82" i="1" s="1"/>
  <c r="C72" i="1" s="1"/>
  <c r="D85" i="1"/>
  <c r="D72" i="1" l="1"/>
  <c r="D120" i="1"/>
  <c r="D79" i="1" l="1"/>
  <c r="E120" i="1" l="1"/>
  <c r="C120" i="1"/>
  <c r="C116" i="1" l="1"/>
  <c r="C80" i="1" s="1"/>
  <c r="D115" i="1"/>
  <c r="F115" i="1"/>
  <c r="G115" i="1"/>
  <c r="H115" i="1"/>
  <c r="C105" i="1"/>
  <c r="C115" i="1" l="1"/>
  <c r="F26" i="1"/>
  <c r="C42" i="1"/>
  <c r="D42" i="1"/>
  <c r="E42" i="1"/>
  <c r="F42" i="1"/>
  <c r="G42" i="1"/>
  <c r="H42" i="1"/>
  <c r="C43" i="1"/>
  <c r="D43" i="1"/>
  <c r="E43" i="1"/>
  <c r="E27" i="1" s="1"/>
  <c r="E17" i="1" s="1"/>
  <c r="F43" i="1"/>
  <c r="F27" i="1" s="1"/>
  <c r="F17" i="1" s="1"/>
  <c r="D44" i="1"/>
  <c r="C44" i="1" s="1"/>
  <c r="E28" i="1"/>
  <c r="D154" i="1"/>
  <c r="E147" i="1"/>
  <c r="E144" i="1" s="1"/>
  <c r="G147" i="1"/>
  <c r="C160" i="1"/>
  <c r="C170" i="1"/>
  <c r="C165" i="1"/>
  <c r="C70" i="1"/>
  <c r="D70" i="1"/>
  <c r="E70" i="1"/>
  <c r="F70" i="1"/>
  <c r="G70" i="1"/>
  <c r="G69" i="1" s="1"/>
  <c r="H70" i="1"/>
  <c r="E71" i="1"/>
  <c r="F71" i="1"/>
  <c r="F79" i="1"/>
  <c r="G79" i="1"/>
  <c r="D71" i="1"/>
  <c r="C110" i="1"/>
  <c r="C90" i="1"/>
  <c r="C100" i="1"/>
  <c r="C95" i="1"/>
  <c r="C47" i="1"/>
  <c r="E69" i="1" l="1"/>
  <c r="H69" i="1"/>
  <c r="C71" i="1"/>
  <c r="C69" i="1" s="1"/>
  <c r="D69" i="1"/>
  <c r="D27" i="1"/>
  <c r="F69" i="1"/>
  <c r="H147" i="1"/>
  <c r="C85" i="1"/>
  <c r="G144" i="1"/>
  <c r="F154" i="1"/>
  <c r="F28" i="1"/>
  <c r="F18" i="1" s="1"/>
  <c r="G41" i="1"/>
  <c r="H41" i="1"/>
  <c r="F41" i="1"/>
  <c r="E26" i="1"/>
  <c r="E16" i="1" s="1"/>
  <c r="E41" i="1"/>
  <c r="E31" i="1" s="1"/>
  <c r="D26" i="1"/>
  <c r="D41" i="1"/>
  <c r="D31" i="1" s="1"/>
  <c r="C26" i="1"/>
  <c r="C16" i="1" s="1"/>
  <c r="G18" i="1"/>
  <c r="F147" i="1"/>
  <c r="H154" i="1"/>
  <c r="F34" i="1"/>
  <c r="G154" i="1"/>
  <c r="F16" i="1"/>
  <c r="H28" i="1"/>
  <c r="D28" i="1"/>
  <c r="E34" i="1"/>
  <c r="D147" i="1"/>
  <c r="D144" i="1" s="1"/>
  <c r="E154" i="1"/>
  <c r="D34" i="1"/>
  <c r="C34" i="1" s="1"/>
  <c r="H79" i="1"/>
  <c r="E79" i="1"/>
  <c r="F15" i="1" l="1"/>
  <c r="C28" i="1"/>
  <c r="C79" i="1"/>
  <c r="D17" i="1"/>
  <c r="C17" i="1" s="1"/>
  <c r="C27" i="1"/>
  <c r="D16" i="1"/>
  <c r="H25" i="1"/>
  <c r="H18" i="1"/>
  <c r="H15" i="1" s="1"/>
  <c r="G15" i="1"/>
  <c r="F31" i="1"/>
  <c r="C31" i="1" s="1"/>
  <c r="H144" i="1"/>
  <c r="F25" i="1"/>
  <c r="F144" i="1"/>
  <c r="C41" i="1"/>
  <c r="E25" i="1"/>
  <c r="D25" i="1"/>
  <c r="G25" i="1"/>
  <c r="C147" i="1"/>
  <c r="C154" i="1"/>
  <c r="C144" i="1" s="1"/>
  <c r="C25" i="1" l="1"/>
  <c r="E18" i="1"/>
  <c r="E15" i="1" s="1"/>
  <c r="D18" i="1"/>
  <c r="C18" i="1" l="1"/>
  <c r="C15" i="1" s="1"/>
  <c r="D15" i="1"/>
</calcChain>
</file>

<file path=xl/sharedStrings.xml><?xml version="1.0" encoding="utf-8"?>
<sst xmlns="http://schemas.openxmlformats.org/spreadsheetml/2006/main" count="310" uniqueCount="63">
  <si>
    <t>Всего</t>
  </si>
  <si>
    <t>2023 год</t>
  </si>
  <si>
    <t>2024 год</t>
  </si>
  <si>
    <r>
      <t xml:space="preserve">ВСЕГО ПО МУНИЦИПАЛЬНОЙ ПРОГРАММЕ, </t>
    </r>
    <r>
      <rPr>
        <sz val="12"/>
        <color theme="1"/>
        <rFont val="Liberation Serif"/>
        <family val="1"/>
        <charset val="204"/>
      </rPr>
      <t xml:space="preserve">в том числе   </t>
    </r>
  </si>
  <si>
    <t>федеральный бюджет</t>
  </si>
  <si>
    <t xml:space="preserve">областной бюджет         </t>
  </si>
  <si>
    <t xml:space="preserve">местный бюджет         </t>
  </si>
  <si>
    <t xml:space="preserve">КАПИТАЛЬНЫЕ ВЛОЖЕНИЯ     </t>
  </si>
  <si>
    <t xml:space="preserve">ПРОЧИЕ НУЖДЫ             </t>
  </si>
  <si>
    <t xml:space="preserve">ВСЕГО ПО ПОДПРОГРАММЕ 1, в том числе   </t>
  </si>
  <si>
    <t xml:space="preserve">федеральный бюджет       </t>
  </si>
  <si>
    <t xml:space="preserve">внебюджетные источники   </t>
  </si>
  <si>
    <t xml:space="preserve">местный бюджет           </t>
  </si>
  <si>
    <t xml:space="preserve">ПРОЧИЕ НУЖДЫ         </t>
  </si>
  <si>
    <t xml:space="preserve"> ПО НАПРАВЛЕНИЯМ ПОДПРОГРАММЫ    </t>
  </si>
  <si>
    <t xml:space="preserve">ВСЕГО ПО ПОДПРОГРАММЕ 2, в том числе              </t>
  </si>
  <si>
    <t xml:space="preserve">федеральный бюджет     </t>
  </si>
  <si>
    <t>ПО НАПРАВЛЕНИЯМ ПОДПРОГРАММЫ</t>
  </si>
  <si>
    <t xml:space="preserve">областной бюджет       </t>
  </si>
  <si>
    <t xml:space="preserve">ВСЕГО ПО ПОДПРОГРАММЕ 3, в том числе              </t>
  </si>
  <si>
    <t>КАПИТАЛЬНЫЕ ВЛОЖЕНИЯ</t>
  </si>
  <si>
    <t>ПРОЧИЕ НУЖДЫ</t>
  </si>
  <si>
    <t xml:space="preserve">местный бюджет   </t>
  </si>
  <si>
    <t>№ Строки</t>
  </si>
  <si>
    <t>Наимеование мероприятия/источники расходов на финансирование</t>
  </si>
  <si>
    <t>Объем расходов на выполнение мероприятия за счет всех источников ресурсного обеспечения, тыс. руб.</t>
  </si>
  <si>
    <t>Номер строки целевых показателей, на достижение которых направлены мероприятия</t>
  </si>
  <si>
    <t>2020 год</t>
  </si>
  <si>
    <t>2021 год</t>
  </si>
  <si>
    <t>2022 год</t>
  </si>
  <si>
    <t xml:space="preserve">ПЛАН МЕРОПРИЯТИЙ ПО ВЫПОЛНЕНИЮ МУНИЦИПАЛЬНОЙ ПРОГРАММЫ </t>
  </si>
  <si>
    <r>
      <rPr>
        <b/>
        <sz val="12"/>
        <color theme="1"/>
        <rFont val="Liberation Serif"/>
        <family val="1"/>
        <charset val="204"/>
      </rPr>
      <t>Мероприятие 1.</t>
    </r>
    <r>
      <rPr>
        <sz val="12"/>
        <color theme="1"/>
        <rFont val="Liberation Serif"/>
        <family val="1"/>
        <charset val="204"/>
      </rPr>
      <t xml:space="preserve"> Расходы на выполнение  работ, связанных с осуществлением регулярных перевозок по регулируемым тарифам</t>
    </r>
  </si>
  <si>
    <r>
      <rPr>
        <b/>
        <sz val="12"/>
        <color theme="1"/>
        <rFont val="Liberation Serif"/>
        <family val="1"/>
        <charset val="204"/>
      </rPr>
      <t>Мероприятие № 2</t>
    </r>
    <r>
      <rPr>
        <sz val="12"/>
        <color theme="1"/>
        <rFont val="Liberation Serif"/>
        <family val="1"/>
        <charset val="204"/>
      </rPr>
      <t xml:space="preserve"> Приобретение оборудования и техники</t>
    </r>
  </si>
  <si>
    <t>х</t>
  </si>
  <si>
    <r>
      <rPr>
        <b/>
        <sz val="12"/>
        <color theme="1"/>
        <rFont val="Liberation Serif"/>
        <family val="1"/>
        <charset val="204"/>
      </rPr>
      <t xml:space="preserve">Мероприятие 3   </t>
    </r>
    <r>
      <rPr>
        <sz val="12"/>
        <color theme="1"/>
        <rFont val="Liberation Serif"/>
        <family val="1"/>
        <charset val="204"/>
      </rPr>
      <t xml:space="preserve">                                                               Субсидии МУП  «Ирбит-Авто-Транс»  в целях предупреждения банкротства и восстановления платежеспособности</t>
    </r>
  </si>
  <si>
    <t>Примечание: Использовали следующее сокращение:</t>
  </si>
  <si>
    <t xml:space="preserve"> -  МУП «Ирбит-Авто-Транс»  - Муниципальное унитарное предприятие «Ирбит-Авто-Транс» </t>
  </si>
  <si>
    <t>2025 год</t>
  </si>
  <si>
    <t>ПОДПРОГРАММА 3 «Повышение безопасности дорожного движения на территории Городского округа «город Ирбит» Свердловской области до 2025  года»</t>
  </si>
  <si>
    <t xml:space="preserve">местный бюджет, в том числе:           </t>
  </si>
  <si>
    <t>софинансирование</t>
  </si>
  <si>
    <t>к муниципальной программе «Развитие транспортного комплекса Городского округа «город Ирбит» Свердловской области до 2026 года»</t>
  </si>
  <si>
    <t xml:space="preserve">                                                           «Развитие транспортного комплекса  Городского округа«город Ирбит» Свердловской области до 2026 года»</t>
  </si>
  <si>
    <r>
      <rPr>
        <b/>
        <sz val="12"/>
        <color theme="1"/>
        <rFont val="Liberation Serif"/>
        <family val="1"/>
        <charset val="204"/>
      </rPr>
      <t>Мероприятие 5.</t>
    </r>
    <r>
      <rPr>
        <sz val="12"/>
        <color theme="1"/>
        <rFont val="Liberation Serif"/>
        <family val="1"/>
        <charset val="204"/>
      </rPr>
      <t xml:space="preserve"> Ремонт дорог и искусственных дорожных сооружений</t>
    </r>
  </si>
  <si>
    <r>
      <rPr>
        <b/>
        <sz val="12"/>
        <color theme="1"/>
        <rFont val="Liberation Serif"/>
        <family val="1"/>
        <charset val="204"/>
      </rPr>
      <t xml:space="preserve">Мероприятие 6. </t>
    </r>
    <r>
      <rPr>
        <sz val="12"/>
        <color theme="1"/>
        <rFont val="Liberation Serif"/>
        <family val="1"/>
        <charset val="204"/>
      </rPr>
      <t>Содержание дорог и искусственных дорожных сооружений</t>
    </r>
  </si>
  <si>
    <r>
      <rPr>
        <b/>
        <sz val="12"/>
        <color theme="1"/>
        <rFont val="Liberation Serif"/>
        <family val="1"/>
        <charset val="204"/>
      </rPr>
      <t xml:space="preserve">Мероприятие 7. </t>
    </r>
    <r>
      <rPr>
        <sz val="12"/>
        <color theme="1"/>
        <rFont val="Liberation Serif"/>
        <family val="1"/>
        <charset val="204"/>
      </rPr>
      <t>Диагностика, обследование, оценка технического состояния, паспортизация дорог и искусственных дорожных сооружений</t>
    </r>
  </si>
  <si>
    <r>
      <rPr>
        <b/>
        <sz val="12"/>
        <color theme="1"/>
        <rFont val="Liberation Serif"/>
        <family val="1"/>
        <charset val="204"/>
      </rPr>
      <t xml:space="preserve">Мероприятие 8. </t>
    </r>
    <r>
      <rPr>
        <sz val="12"/>
        <color theme="1"/>
        <rFont val="Liberation Serif"/>
        <family val="1"/>
        <charset val="204"/>
      </rPr>
      <t>Проектирование строительства, реконструкции, капитального ремонта дорог и искусственных дорожных сооружений</t>
    </r>
  </si>
  <si>
    <r>
      <t xml:space="preserve">Мероприятие 9. </t>
    </r>
    <r>
      <rPr>
        <sz val="12"/>
        <color theme="1"/>
        <rFont val="Liberation Serif"/>
        <family val="1"/>
        <charset val="204"/>
      </rPr>
      <t>Приобретение оборудования техники</t>
    </r>
  </si>
  <si>
    <r>
      <rPr>
        <b/>
        <sz val="12"/>
        <color theme="1"/>
        <rFont val="Liberation Serif"/>
        <family val="1"/>
        <charset val="204"/>
      </rPr>
      <t xml:space="preserve">Мероприятие 10. </t>
    </r>
    <r>
      <rPr>
        <sz val="12"/>
        <color theme="1"/>
        <rFont val="Liberation Serif"/>
        <family val="1"/>
        <charset val="204"/>
      </rPr>
      <t>Капитальный ремонт автомобильных дорог и искусственных дорожных сооружений</t>
    </r>
  </si>
  <si>
    <r>
      <t xml:space="preserve">Мероприятие 11: </t>
    </r>
    <r>
      <rPr>
        <sz val="12"/>
        <color theme="1"/>
        <rFont val="Liberation Serif"/>
        <family val="1"/>
        <charset val="204"/>
      </rPr>
      <t xml:space="preserve">Капитальный ремонт автомобильной дороги ул. Александра Матросова </t>
    </r>
  </si>
  <si>
    <r>
      <t xml:space="preserve">Мероприятие 12: </t>
    </r>
    <r>
      <rPr>
        <sz val="12"/>
        <color theme="1"/>
        <rFont val="Liberation Serif"/>
        <family val="1"/>
        <charset val="204"/>
      </rPr>
      <t xml:space="preserve">Капитальный ремонт автомобильной дороги ул. Свободы </t>
    </r>
  </si>
  <si>
    <r>
      <t xml:space="preserve">Мероприятие 13: </t>
    </r>
    <r>
      <rPr>
        <sz val="12"/>
        <color theme="1"/>
        <rFont val="Liberation Serif"/>
        <family val="1"/>
        <charset val="204"/>
      </rPr>
      <t>Ремонт  дорог</t>
    </r>
  </si>
  <si>
    <r>
      <t xml:space="preserve">Мероприятие 14: </t>
    </r>
    <r>
      <rPr>
        <sz val="12"/>
        <color theme="1"/>
        <rFont val="Liberation Serif"/>
        <family val="1"/>
        <charset val="204"/>
      </rPr>
      <t>Реконструкция участка автомобильной дороги ул. Советская, д. 100/30 на территории Городского округа "город Ирбит" Свердловской области</t>
    </r>
  </si>
  <si>
    <r>
      <t>Мероприятие 15:</t>
    </r>
    <r>
      <rPr>
        <sz val="12"/>
        <color theme="1"/>
        <rFont val="Liberation Serif"/>
        <family val="1"/>
        <charset val="204"/>
      </rPr>
      <t xml:space="preserve"> Капитальный ремонт автомобильной дороги по ул. Ницинская, ул. Елизарьевых и ул. Калинина в г. Ирбите Свердловской области</t>
    </r>
  </si>
  <si>
    <r>
      <rPr>
        <b/>
        <sz val="12"/>
        <color theme="1"/>
        <rFont val="Liberation Serif"/>
        <family val="1"/>
        <charset val="204"/>
      </rPr>
      <t xml:space="preserve">Мероприятие 16. </t>
    </r>
    <r>
      <rPr>
        <sz val="12"/>
        <color theme="1"/>
        <rFont val="Liberation Serif"/>
        <family val="1"/>
        <charset val="204"/>
      </rPr>
      <t>Проектирование, строительство, реконструкция, техническое перевооружение светофорных объектов</t>
    </r>
  </si>
  <si>
    <r>
      <rPr>
        <b/>
        <sz val="12"/>
        <color theme="1"/>
        <rFont val="Liberation Serif"/>
        <family val="1"/>
        <charset val="204"/>
      </rPr>
      <t xml:space="preserve">Мероприятие 17. </t>
    </r>
    <r>
      <rPr>
        <sz val="12"/>
        <color theme="1"/>
        <rFont val="Liberation Serif"/>
        <family val="1"/>
        <charset val="204"/>
      </rPr>
      <t>Изготовление</t>
    </r>
    <r>
      <rPr>
        <b/>
        <sz val="12"/>
        <color theme="1"/>
        <rFont val="Liberation Serif"/>
        <family val="1"/>
        <charset val="204"/>
      </rPr>
      <t xml:space="preserve"> </t>
    </r>
    <r>
      <rPr>
        <sz val="12"/>
        <color theme="1"/>
        <rFont val="Liberation Serif"/>
        <family val="1"/>
        <charset val="204"/>
      </rPr>
      <t>и</t>
    </r>
    <r>
      <rPr>
        <b/>
        <sz val="12"/>
        <color theme="1"/>
        <rFont val="Liberation Serif"/>
        <family val="1"/>
        <charset val="204"/>
      </rPr>
      <t xml:space="preserve"> </t>
    </r>
    <r>
      <rPr>
        <sz val="12"/>
        <color theme="1"/>
        <rFont val="Liberation Serif"/>
        <family val="1"/>
        <charset val="204"/>
      </rPr>
      <t>размещение на территории города социально-значимой  рекламы  по вопросам безопасности дорожного движения</t>
    </r>
  </si>
  <si>
    <r>
      <rPr>
        <b/>
        <sz val="12"/>
        <color theme="1"/>
        <rFont val="Liberation Serif"/>
        <family val="1"/>
        <charset val="204"/>
      </rPr>
      <t xml:space="preserve">Мероприятие 18. </t>
    </r>
    <r>
      <rPr>
        <sz val="12"/>
        <color theme="1"/>
        <rFont val="Liberation Serif"/>
        <family val="1"/>
        <charset val="204"/>
      </rPr>
      <t>Организация и проведение смотров, конкурсов, соревнований, фестивалей и других мероприятий, направленных на профилактику детского дорожно-транспортного травматизма</t>
    </r>
  </si>
  <si>
    <t>2026 год</t>
  </si>
  <si>
    <r>
      <t xml:space="preserve">ПОДПРОГРАММА 1 </t>
    </r>
    <r>
      <rPr>
        <sz val="12"/>
        <color theme="1"/>
        <rFont val="Liberation Serif"/>
        <family val="1"/>
        <charset val="204"/>
      </rPr>
      <t xml:space="preserve">«Организация транспортного обслуживания населения на территории Городского округа «город Ирбит»  Свердловской области  до 2026 года». </t>
    </r>
  </si>
  <si>
    <t>ПОДПРОГРАММА 2  «Строительство, реконструкция, ремонт  и содержание автомобильных дорог Городского округа «город Ирбит» Свердловской области до 2026  года»</t>
  </si>
  <si>
    <t>Приложение № 5</t>
  </si>
  <si>
    <r>
      <rPr>
        <b/>
        <sz val="12"/>
        <color theme="1"/>
        <rFont val="Liberation Serif"/>
        <family val="1"/>
        <charset val="204"/>
      </rPr>
      <t xml:space="preserve">Мероприятие 4   </t>
    </r>
    <r>
      <rPr>
        <sz val="12"/>
        <color theme="1"/>
        <rFont val="Liberation Serif"/>
        <family val="1"/>
        <charset val="204"/>
      </rPr>
      <t xml:space="preserve">                                                               Реализация мероприятий по приобретению подвижного состава пассажирского транспорта общего пользования за счет средств бюджетных кредитов из федерального бюджета</t>
    </r>
  </si>
  <si>
    <t>в том числе софинансирование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</si>
</sst>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0.00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2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3" fillId="0" borderId="2" xfId="0" applyNumberFormat="1" applyFont="1" applyBorder="1" applyAlignment="1">
      <alignment horizontal="right"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165" fontId="3" fillId="0" borderId="3" xfId="0" applyNumberFormat="1" applyFont="1" applyBorder="1" applyAlignment="1">
      <alignment horizontal="right" vertical="center" wrapText="1"/>
    </xf>
    <xf numFmtId="0" fontId="3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164" fontId="2" fillId="0" borderId="0" xfId="0" applyNumberFormat="1" applyFont="1"/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3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5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7"/>
  <sheetViews>
    <sheetView tabSelected="1" workbookViewId="0">
      <pane xSplit="2" ySplit="14" topLeftCell="C15" activePane="bottomRight" state="frozen"/>
      <selection pane="topRight" activeCell="C1" sqref="C1"/>
      <selection pane="bottomLeft" activeCell="A10" sqref="A10"/>
      <selection pane="bottomRight" activeCell="H107" sqref="H107"/>
    </sheetView>
  </sheetViews>
  <sheetFormatPr defaultRowHeight="14.25" x14ac:dyDescent="0.2"/>
  <cols>
    <col min="1" max="1" width="7.5703125" style="31" customWidth="1"/>
    <col min="2" max="2" width="53.85546875" style="31" customWidth="1"/>
    <col min="3" max="3" width="22.42578125" style="31" customWidth="1"/>
    <col min="4" max="4" width="17.28515625" style="31" customWidth="1"/>
    <col min="5" max="5" width="17" style="31" customWidth="1"/>
    <col min="6" max="7" width="16.28515625" style="31" customWidth="1"/>
    <col min="8" max="8" width="17.7109375" style="31" customWidth="1"/>
    <col min="9" max="9" width="9.140625" style="31" hidden="1" customWidth="1"/>
    <col min="10" max="11" width="17.28515625" style="31" customWidth="1"/>
    <col min="12" max="12" width="15.42578125" style="31" customWidth="1"/>
    <col min="13" max="13" width="14.7109375" style="31" bestFit="1" customWidth="1"/>
    <col min="14" max="16384" width="9.140625" style="31"/>
  </cols>
  <sheetData>
    <row r="1" spans="1:13" x14ac:dyDescent="0.2">
      <c r="G1" s="31" t="s">
        <v>60</v>
      </c>
    </row>
    <row r="2" spans="1:13" ht="46.5" customHeight="1" x14ac:dyDescent="0.2">
      <c r="G2" s="59" t="s">
        <v>41</v>
      </c>
      <c r="H2" s="59"/>
      <c r="I2" s="59"/>
      <c r="J2" s="59"/>
      <c r="K2" s="59"/>
      <c r="L2" s="59"/>
    </row>
    <row r="3" spans="1:13" ht="23.25" customHeight="1" x14ac:dyDescent="0.2">
      <c r="G3" s="32"/>
      <c r="H3" s="32"/>
      <c r="I3" s="32"/>
      <c r="J3" s="36"/>
      <c r="K3" s="51"/>
      <c r="L3" s="32"/>
    </row>
    <row r="4" spans="1:13" ht="21" customHeight="1" x14ac:dyDescent="0.2">
      <c r="G4" s="32"/>
      <c r="H4" s="32"/>
      <c r="I4" s="32"/>
      <c r="J4" s="36"/>
      <c r="K4" s="51"/>
      <c r="L4" s="32"/>
    </row>
    <row r="5" spans="1:13" ht="15" x14ac:dyDescent="0.2">
      <c r="C5" s="22" t="s">
        <v>30</v>
      </c>
      <c r="D5" s="23"/>
      <c r="E5" s="23"/>
      <c r="F5" s="23"/>
      <c r="G5" s="23"/>
      <c r="H5" s="23"/>
    </row>
    <row r="6" spans="1:13" ht="21" customHeight="1" x14ac:dyDescent="0.2">
      <c r="B6" s="62" t="s">
        <v>42</v>
      </c>
      <c r="C6" s="62"/>
      <c r="D6" s="62"/>
      <c r="E6" s="62"/>
      <c r="F6" s="62"/>
      <c r="G6" s="62"/>
      <c r="H6" s="59"/>
    </row>
    <row r="7" spans="1:13" ht="21" customHeight="1" x14ac:dyDescent="0.2">
      <c r="B7" s="29"/>
      <c r="C7" s="29"/>
      <c r="D7" s="29"/>
      <c r="E7" s="29"/>
      <c r="F7" s="29"/>
      <c r="G7" s="29"/>
    </row>
    <row r="8" spans="1:13" ht="36.75" customHeight="1" x14ac:dyDescent="0.25">
      <c r="A8" s="61" t="s">
        <v>23</v>
      </c>
      <c r="B8" s="65" t="s">
        <v>24</v>
      </c>
      <c r="C8" s="66" t="s">
        <v>25</v>
      </c>
      <c r="D8" s="67"/>
      <c r="E8" s="67"/>
      <c r="F8" s="67"/>
      <c r="G8" s="67"/>
      <c r="H8" s="67"/>
      <c r="I8" s="68"/>
      <c r="J8" s="68"/>
      <c r="K8" s="69"/>
      <c r="L8" s="60" t="s">
        <v>26</v>
      </c>
    </row>
    <row r="9" spans="1:13" ht="0.75" customHeight="1" x14ac:dyDescent="0.2">
      <c r="A9" s="61"/>
      <c r="B9" s="60"/>
      <c r="C9" s="61"/>
      <c r="D9" s="61"/>
      <c r="E9" s="61"/>
      <c r="F9" s="61"/>
      <c r="G9" s="61"/>
      <c r="H9" s="61"/>
      <c r="I9" s="27"/>
      <c r="J9" s="38"/>
      <c r="K9" s="49"/>
      <c r="L9" s="60"/>
    </row>
    <row r="10" spans="1:13" ht="15" hidden="1" customHeight="1" x14ac:dyDescent="0.2">
      <c r="A10" s="61"/>
      <c r="B10" s="60"/>
      <c r="C10" s="61"/>
      <c r="D10" s="61"/>
      <c r="E10" s="61"/>
      <c r="F10" s="61"/>
      <c r="G10" s="61"/>
      <c r="H10" s="61"/>
      <c r="I10" s="27"/>
      <c r="J10" s="38"/>
      <c r="K10" s="49"/>
      <c r="L10" s="60"/>
    </row>
    <row r="11" spans="1:13" ht="15" hidden="1" customHeight="1" x14ac:dyDescent="0.2">
      <c r="A11" s="61"/>
      <c r="B11" s="60"/>
      <c r="C11" s="61"/>
      <c r="D11" s="61"/>
      <c r="E11" s="61"/>
      <c r="F11" s="61"/>
      <c r="G11" s="61"/>
      <c r="H11" s="61"/>
      <c r="I11" s="27"/>
      <c r="J11" s="38"/>
      <c r="K11" s="49"/>
      <c r="L11" s="60"/>
    </row>
    <row r="12" spans="1:13" ht="15.75" hidden="1" customHeight="1" thickBot="1" x14ac:dyDescent="0.25">
      <c r="A12" s="61"/>
      <c r="B12" s="60"/>
      <c r="C12" s="61"/>
      <c r="D12" s="61"/>
      <c r="E12" s="61"/>
      <c r="F12" s="61"/>
      <c r="G12" s="61"/>
      <c r="H12" s="61"/>
      <c r="I12" s="27"/>
      <c r="J12" s="38"/>
      <c r="K12" s="49"/>
      <c r="L12" s="60"/>
    </row>
    <row r="13" spans="1:13" ht="66" customHeight="1" x14ac:dyDescent="0.2">
      <c r="A13" s="61"/>
      <c r="B13" s="60"/>
      <c r="C13" s="27" t="s">
        <v>0</v>
      </c>
      <c r="D13" s="27" t="s">
        <v>27</v>
      </c>
      <c r="E13" s="27" t="s">
        <v>28</v>
      </c>
      <c r="F13" s="27" t="s">
        <v>29</v>
      </c>
      <c r="G13" s="27" t="s">
        <v>1</v>
      </c>
      <c r="H13" s="27" t="s">
        <v>2</v>
      </c>
      <c r="I13" s="4"/>
      <c r="J13" s="4" t="s">
        <v>37</v>
      </c>
      <c r="K13" s="4" t="s">
        <v>57</v>
      </c>
      <c r="L13" s="60"/>
    </row>
    <row r="14" spans="1:13" ht="15" x14ac:dyDescent="0.2">
      <c r="A14" s="26">
        <v>1</v>
      </c>
      <c r="B14" s="24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  <c r="I14" s="4"/>
      <c r="J14" s="4">
        <v>9</v>
      </c>
      <c r="K14" s="4">
        <v>10</v>
      </c>
      <c r="L14" s="2">
        <v>11</v>
      </c>
    </row>
    <row r="15" spans="1:13" ht="42" customHeight="1" x14ac:dyDescent="0.2">
      <c r="A15" s="26">
        <v>1</v>
      </c>
      <c r="B15" s="25" t="s">
        <v>3</v>
      </c>
      <c r="C15" s="10">
        <f t="shared" ref="C15:H15" si="0">C16+C17+C18+C19</f>
        <v>2061472.4231500002</v>
      </c>
      <c r="D15" s="10">
        <f t="shared" si="0"/>
        <v>243810.63114999997</v>
      </c>
      <c r="E15" s="10">
        <f t="shared" si="0"/>
        <v>253496.92885000003</v>
      </c>
      <c r="F15" s="10">
        <f t="shared" si="0"/>
        <v>326652.58672999998</v>
      </c>
      <c r="G15" s="10">
        <f t="shared" si="0"/>
        <v>389839.6594</v>
      </c>
      <c r="H15" s="10">
        <f t="shared" si="0"/>
        <v>475652.03701999999</v>
      </c>
      <c r="I15" s="4"/>
      <c r="J15" s="10">
        <f>J16+J17+J18+J19</f>
        <v>186010.28999999998</v>
      </c>
      <c r="K15" s="10">
        <f>K16+K17+K18+K19</f>
        <v>186010.29</v>
      </c>
      <c r="L15" s="11" t="s">
        <v>33</v>
      </c>
      <c r="M15" s="53"/>
    </row>
    <row r="16" spans="1:13" ht="27.75" customHeight="1" x14ac:dyDescent="0.2">
      <c r="A16" s="26">
        <v>2</v>
      </c>
      <c r="B16" s="26" t="s">
        <v>4</v>
      </c>
      <c r="C16" s="10">
        <f t="shared" ref="C16:F16" si="1">C26</f>
        <v>0</v>
      </c>
      <c r="D16" s="10">
        <f t="shared" si="1"/>
        <v>0</v>
      </c>
      <c r="E16" s="10">
        <f t="shared" si="1"/>
        <v>0</v>
      </c>
      <c r="F16" s="10">
        <f t="shared" si="1"/>
        <v>0</v>
      </c>
      <c r="G16" s="10">
        <v>0</v>
      </c>
      <c r="H16" s="10">
        <v>0</v>
      </c>
      <c r="I16" s="4"/>
      <c r="J16" s="10">
        <f t="shared" ref="J16:K16" si="2">J26</f>
        <v>0</v>
      </c>
      <c r="K16" s="10">
        <f t="shared" si="2"/>
        <v>0</v>
      </c>
      <c r="L16" s="11" t="s">
        <v>33</v>
      </c>
      <c r="M16" s="53"/>
    </row>
    <row r="17" spans="1:13" ht="32.25" customHeight="1" x14ac:dyDescent="0.2">
      <c r="A17" s="26">
        <v>3</v>
      </c>
      <c r="B17" s="26" t="s">
        <v>5</v>
      </c>
      <c r="C17" s="10">
        <f>D17+E17+F17+G17+H17+J17</f>
        <v>909516.01468000002</v>
      </c>
      <c r="D17" s="10">
        <f t="shared" ref="D17:F17" si="3">D27</f>
        <v>163045.49999999997</v>
      </c>
      <c r="E17" s="10">
        <f t="shared" si="3"/>
        <v>126128.61600000001</v>
      </c>
      <c r="F17" s="10">
        <f t="shared" si="3"/>
        <v>136304.5</v>
      </c>
      <c r="G17" s="10">
        <f>G22+G27</f>
        <v>216090.04499999998</v>
      </c>
      <c r="H17" s="10">
        <f>H22+H27</f>
        <v>267947.35368</v>
      </c>
      <c r="I17" s="4"/>
      <c r="J17" s="10">
        <f t="shared" ref="J17:K17" si="4">J27</f>
        <v>0</v>
      </c>
      <c r="K17" s="10">
        <f t="shared" si="4"/>
        <v>0</v>
      </c>
      <c r="L17" s="11" t="s">
        <v>33</v>
      </c>
      <c r="M17" s="53"/>
    </row>
    <row r="18" spans="1:13" ht="30.75" customHeight="1" x14ac:dyDescent="0.2">
      <c r="A18" s="26">
        <v>4</v>
      </c>
      <c r="B18" s="26" t="s">
        <v>6</v>
      </c>
      <c r="C18" s="10">
        <f>D18+E18+F18+G18+H18+J18+K18</f>
        <v>1151956.4084700001</v>
      </c>
      <c r="D18" s="10">
        <f>D28</f>
        <v>80765.131150000001</v>
      </c>
      <c r="E18" s="10">
        <f t="shared" ref="E18" si="5">E28</f>
        <v>127368.31285</v>
      </c>
      <c r="F18" s="10">
        <f>F28</f>
        <v>190348.08672999998</v>
      </c>
      <c r="G18" s="10">
        <f>G23+G28</f>
        <v>173749.61440000002</v>
      </c>
      <c r="H18" s="10">
        <f>H23+H28</f>
        <v>207704.68333999999</v>
      </c>
      <c r="I18" s="4"/>
      <c r="J18" s="10">
        <f t="shared" ref="J18:K18" si="6">J28</f>
        <v>186010.28999999998</v>
      </c>
      <c r="K18" s="10">
        <f t="shared" si="6"/>
        <v>186010.29</v>
      </c>
      <c r="L18" s="11" t="s">
        <v>33</v>
      </c>
      <c r="M18" s="53"/>
    </row>
    <row r="19" spans="1:13" ht="30.75" customHeight="1" x14ac:dyDescent="0.2">
      <c r="A19" s="26">
        <v>5</v>
      </c>
      <c r="B19" s="26" t="s">
        <v>11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4"/>
      <c r="J19" s="10">
        <v>0</v>
      </c>
      <c r="K19" s="10">
        <v>0</v>
      </c>
      <c r="L19" s="11" t="s">
        <v>33</v>
      </c>
      <c r="M19" s="53"/>
    </row>
    <row r="20" spans="1:13" ht="35.25" customHeight="1" x14ac:dyDescent="0.2">
      <c r="A20" s="26">
        <v>6</v>
      </c>
      <c r="B20" s="25" t="s">
        <v>7</v>
      </c>
      <c r="C20" s="10">
        <f t="shared" ref="C20:G20" si="7">C24+C23+C22+C21</f>
        <v>322490.38553999999</v>
      </c>
      <c r="D20" s="10">
        <f t="shared" si="7"/>
        <v>0</v>
      </c>
      <c r="E20" s="10">
        <f t="shared" si="7"/>
        <v>0</v>
      </c>
      <c r="F20" s="10">
        <f t="shared" si="7"/>
        <v>0</v>
      </c>
      <c r="G20" s="10">
        <f t="shared" si="7"/>
        <v>84277.167600000001</v>
      </c>
      <c r="H20" s="10">
        <f>H24+H23+H22+H21</f>
        <v>238213.21794</v>
      </c>
      <c r="I20" s="4"/>
      <c r="J20" s="10">
        <f>J24+J23+J22+J21</f>
        <v>0</v>
      </c>
      <c r="K20" s="10">
        <f>K24+K23+K22+K21</f>
        <v>0</v>
      </c>
      <c r="L20" s="11" t="s">
        <v>33</v>
      </c>
      <c r="M20" s="53"/>
    </row>
    <row r="21" spans="1:13" ht="23.25" customHeight="1" x14ac:dyDescent="0.2">
      <c r="A21" s="26">
        <v>7</v>
      </c>
      <c r="B21" s="26" t="s">
        <v>4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4"/>
      <c r="J21" s="10">
        <v>0</v>
      </c>
      <c r="K21" s="10">
        <v>0</v>
      </c>
      <c r="L21" s="11" t="s">
        <v>33</v>
      </c>
      <c r="M21" s="53"/>
    </row>
    <row r="22" spans="1:13" ht="21.75" customHeight="1" x14ac:dyDescent="0.2">
      <c r="A22" s="26">
        <v>8</v>
      </c>
      <c r="B22" s="26" t="s">
        <v>5</v>
      </c>
      <c r="C22" s="15">
        <f>D22+E22+F22+G22+H22+J22</f>
        <v>292423.86083999998</v>
      </c>
      <c r="D22" s="10">
        <v>0</v>
      </c>
      <c r="E22" s="10">
        <v>0</v>
      </c>
      <c r="F22" s="10">
        <v>0</v>
      </c>
      <c r="G22" s="10">
        <f>G76+G38</f>
        <v>71800.182000000001</v>
      </c>
      <c r="H22" s="10">
        <f>H76+H38</f>
        <v>220623.67884000001</v>
      </c>
      <c r="I22" s="4"/>
      <c r="J22" s="10">
        <v>0</v>
      </c>
      <c r="K22" s="10">
        <v>0</v>
      </c>
      <c r="L22" s="11" t="s">
        <v>33</v>
      </c>
      <c r="M22" s="53"/>
    </row>
    <row r="23" spans="1:13" ht="18" customHeight="1" x14ac:dyDescent="0.2">
      <c r="A23" s="26">
        <v>9</v>
      </c>
      <c r="B23" s="26" t="s">
        <v>6</v>
      </c>
      <c r="C23" s="15">
        <f>D23+E23+F23+G23+H23+J23</f>
        <v>30066.524700000002</v>
      </c>
      <c r="D23" s="10">
        <v>0</v>
      </c>
      <c r="E23" s="10">
        <v>0</v>
      </c>
      <c r="F23" s="10">
        <v>0</v>
      </c>
      <c r="G23" s="10">
        <f>G77+G39</f>
        <v>12476.9856</v>
      </c>
      <c r="H23" s="10">
        <f>H77+H39</f>
        <v>17589.539100000002</v>
      </c>
      <c r="I23" s="4"/>
      <c r="J23" s="10">
        <v>0</v>
      </c>
      <c r="K23" s="10">
        <v>0</v>
      </c>
      <c r="L23" s="11" t="s">
        <v>33</v>
      </c>
      <c r="M23" s="53"/>
    </row>
    <row r="24" spans="1:13" ht="18" customHeight="1" x14ac:dyDescent="0.2">
      <c r="A24" s="26">
        <v>10</v>
      </c>
      <c r="B24" s="26" t="s">
        <v>11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4"/>
      <c r="J24" s="10">
        <v>0</v>
      </c>
      <c r="K24" s="10">
        <v>0</v>
      </c>
      <c r="L24" s="11" t="s">
        <v>33</v>
      </c>
      <c r="M24" s="53"/>
    </row>
    <row r="25" spans="1:13" ht="41.25" customHeight="1" x14ac:dyDescent="0.2">
      <c r="A25" s="41">
        <v>11</v>
      </c>
      <c r="B25" s="25" t="s">
        <v>8</v>
      </c>
      <c r="C25" s="10">
        <f>SUM(C26:C28)</f>
        <v>1738982.03761</v>
      </c>
      <c r="D25" s="10">
        <f t="shared" ref="D25:H25" si="8">SUM(D26:D28)</f>
        <v>243810.63114999997</v>
      </c>
      <c r="E25" s="10">
        <f t="shared" si="8"/>
        <v>253496.92885000003</v>
      </c>
      <c r="F25" s="10">
        <f t="shared" si="8"/>
        <v>326652.58672999998</v>
      </c>
      <c r="G25" s="10">
        <f t="shared" si="8"/>
        <v>305562.49179999996</v>
      </c>
      <c r="H25" s="10">
        <f t="shared" si="8"/>
        <v>237438.81907999999</v>
      </c>
      <c r="I25" s="5"/>
      <c r="J25" s="10">
        <f t="shared" ref="J25:K25" si="9">SUM(J26:J28)</f>
        <v>186010.28999999998</v>
      </c>
      <c r="K25" s="10">
        <f t="shared" si="9"/>
        <v>186010.29</v>
      </c>
      <c r="L25" s="11" t="s">
        <v>33</v>
      </c>
      <c r="M25" s="53"/>
    </row>
    <row r="26" spans="1:13" ht="24" customHeight="1" x14ac:dyDescent="0.2">
      <c r="A26" s="41">
        <v>12</v>
      </c>
      <c r="B26" s="26" t="s">
        <v>4</v>
      </c>
      <c r="C26" s="10">
        <f>C42+C80+C155</f>
        <v>0</v>
      </c>
      <c r="D26" s="10">
        <f>D42+D80+D155</f>
        <v>0</v>
      </c>
      <c r="E26" s="10">
        <f>E42+E80+E155</f>
        <v>0</v>
      </c>
      <c r="F26" s="10">
        <f>F39+F76+F151</f>
        <v>0</v>
      </c>
      <c r="G26" s="46">
        <v>0</v>
      </c>
      <c r="H26" s="10">
        <v>0</v>
      </c>
      <c r="I26" s="4"/>
      <c r="J26" s="10">
        <f>J39+J76+J151</f>
        <v>0</v>
      </c>
      <c r="K26" s="10">
        <f>K39+K76+K151</f>
        <v>0</v>
      </c>
      <c r="L26" s="11" t="s">
        <v>33</v>
      </c>
      <c r="M26" s="53"/>
    </row>
    <row r="27" spans="1:13" ht="23.25" customHeight="1" x14ac:dyDescent="0.2">
      <c r="A27" s="41">
        <v>13</v>
      </c>
      <c r="B27" s="26" t="s">
        <v>5</v>
      </c>
      <c r="C27" s="15">
        <f>D27+E27+F27+G27+H27+J27</f>
        <v>617092.15383999993</v>
      </c>
      <c r="D27" s="10">
        <f>D43+D81+D156</f>
        <v>163045.49999999997</v>
      </c>
      <c r="E27" s="10">
        <f>E43+E81+E156</f>
        <v>126128.61600000001</v>
      </c>
      <c r="F27" s="10">
        <f>F43+F81</f>
        <v>136304.5</v>
      </c>
      <c r="G27" s="10">
        <f>G81+G43</f>
        <v>144289.86299999998</v>
      </c>
      <c r="H27" s="10">
        <f>H81+H43</f>
        <v>47323.67484</v>
      </c>
      <c r="I27" s="4"/>
      <c r="J27" s="10">
        <f>J40+J77+J152</f>
        <v>0</v>
      </c>
      <c r="K27" s="10">
        <f>K40+K77+K152</f>
        <v>0</v>
      </c>
      <c r="L27" s="11" t="s">
        <v>33</v>
      </c>
      <c r="M27" s="53"/>
    </row>
    <row r="28" spans="1:13" ht="21.75" customHeight="1" x14ac:dyDescent="0.2">
      <c r="A28" s="41">
        <v>14</v>
      </c>
      <c r="B28" s="26" t="s">
        <v>6</v>
      </c>
      <c r="C28" s="15">
        <f>D28+E28+F28+G28+H28+J28+K28</f>
        <v>1121889.8837700002</v>
      </c>
      <c r="D28" s="10">
        <f>D44+D82+D157</f>
        <v>80765.131150000001</v>
      </c>
      <c r="E28" s="10">
        <f>E44+E82+E157</f>
        <v>127368.31285</v>
      </c>
      <c r="F28" s="10">
        <f>F44+F82+F157</f>
        <v>190348.08672999998</v>
      </c>
      <c r="G28" s="10">
        <f>G44+G82+G157</f>
        <v>161272.62880000001</v>
      </c>
      <c r="H28" s="10">
        <f>H44+H82+H157</f>
        <v>190115.14423999999</v>
      </c>
      <c r="I28" s="4"/>
      <c r="J28" s="10">
        <f>J44+J82+J157</f>
        <v>186010.28999999998</v>
      </c>
      <c r="K28" s="10">
        <f>K44+K82+K157</f>
        <v>186010.29</v>
      </c>
      <c r="L28" s="11" t="s">
        <v>33</v>
      </c>
      <c r="M28" s="53"/>
    </row>
    <row r="29" spans="1:13" ht="21.75" customHeight="1" x14ac:dyDescent="0.2">
      <c r="A29" s="41">
        <v>15</v>
      </c>
      <c r="B29" s="26" t="s">
        <v>11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4"/>
      <c r="J29" s="10">
        <v>0</v>
      </c>
      <c r="K29" s="10">
        <v>0</v>
      </c>
      <c r="L29" s="11" t="s">
        <v>33</v>
      </c>
      <c r="M29" s="53"/>
    </row>
    <row r="30" spans="1:13" ht="35.25" customHeight="1" x14ac:dyDescent="0.2">
      <c r="A30" s="41">
        <v>16</v>
      </c>
      <c r="B30" s="54" t="s">
        <v>58</v>
      </c>
      <c r="C30" s="55"/>
      <c r="D30" s="55"/>
      <c r="E30" s="55"/>
      <c r="F30" s="55"/>
      <c r="G30" s="55"/>
      <c r="H30" s="55"/>
      <c r="I30" s="55"/>
      <c r="J30" s="70"/>
      <c r="K30" s="56"/>
      <c r="L30" s="11" t="s">
        <v>33</v>
      </c>
      <c r="M30" s="53"/>
    </row>
    <row r="31" spans="1:13" ht="27.75" customHeight="1" x14ac:dyDescent="0.2">
      <c r="A31" s="41">
        <v>17</v>
      </c>
      <c r="B31" s="26" t="s">
        <v>9</v>
      </c>
      <c r="C31" s="15">
        <f>D31+E31+F31+G31+H31+J31+K31</f>
        <v>250511.19817000002</v>
      </c>
      <c r="D31" s="15">
        <f t="shared" ref="D31:F31" si="10">D41</f>
        <v>11352.06</v>
      </c>
      <c r="E31" s="15">
        <f t="shared" si="10"/>
        <v>5423.42029</v>
      </c>
      <c r="F31" s="15">
        <f t="shared" si="10"/>
        <v>19382.961199999998</v>
      </c>
      <c r="G31" s="15">
        <f>G32+G33+G34+G35</f>
        <v>121213.60148000001</v>
      </c>
      <c r="H31" s="15">
        <f>H32+H33+H34+H35</f>
        <v>65539.155200000008</v>
      </c>
      <c r="I31" s="4"/>
      <c r="J31" s="15">
        <f t="shared" ref="J31:K31" si="11">J41</f>
        <v>13800</v>
      </c>
      <c r="K31" s="15">
        <f t="shared" si="11"/>
        <v>13800</v>
      </c>
      <c r="L31" s="11" t="s">
        <v>33</v>
      </c>
      <c r="M31" s="53"/>
    </row>
    <row r="32" spans="1:13" ht="19.5" customHeight="1" x14ac:dyDescent="0.2">
      <c r="A32" s="41">
        <v>18</v>
      </c>
      <c r="B32" s="26" t="s">
        <v>10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4"/>
      <c r="J32" s="15">
        <v>0</v>
      </c>
      <c r="K32" s="15">
        <v>0</v>
      </c>
      <c r="L32" s="11" t="s">
        <v>33</v>
      </c>
      <c r="M32" s="53"/>
    </row>
    <row r="33" spans="1:13" ht="20.25" customHeight="1" x14ac:dyDescent="0.2">
      <c r="A33" s="41">
        <v>19</v>
      </c>
      <c r="B33" s="26" t="s">
        <v>5</v>
      </c>
      <c r="C33" s="15">
        <f>D33+E33+F33+G33+H33+J33+K33</f>
        <v>79198.500200000009</v>
      </c>
      <c r="D33" s="15">
        <v>0</v>
      </c>
      <c r="E33" s="15">
        <v>0</v>
      </c>
      <c r="F33" s="15">
        <v>0</v>
      </c>
      <c r="G33" s="15">
        <f>G38+G43</f>
        <v>53567.745000000003</v>
      </c>
      <c r="H33" s="15">
        <f>H38+H43</f>
        <v>25630.7552</v>
      </c>
      <c r="I33" s="4"/>
      <c r="J33" s="15">
        <v>0</v>
      </c>
      <c r="K33" s="15">
        <v>0</v>
      </c>
      <c r="L33" s="11" t="s">
        <v>33</v>
      </c>
      <c r="M33" s="53"/>
    </row>
    <row r="34" spans="1:13" ht="23.25" customHeight="1" x14ac:dyDescent="0.2">
      <c r="A34" s="41">
        <v>20</v>
      </c>
      <c r="B34" s="26" t="s">
        <v>6</v>
      </c>
      <c r="C34" s="15">
        <f>D34+E34+F34+G34+H34+J34+K34</f>
        <v>171312.69797000001</v>
      </c>
      <c r="D34" s="15">
        <f t="shared" ref="D34:F34" si="12">D44</f>
        <v>11352.06</v>
      </c>
      <c r="E34" s="15">
        <f t="shared" si="12"/>
        <v>5423.42029</v>
      </c>
      <c r="F34" s="15">
        <f t="shared" si="12"/>
        <v>19382.961199999998</v>
      </c>
      <c r="G34" s="15">
        <f>G44+G39</f>
        <v>67645.856480000002</v>
      </c>
      <c r="H34" s="15">
        <f>H44+H39</f>
        <v>39908.400000000001</v>
      </c>
      <c r="I34" s="4"/>
      <c r="J34" s="15">
        <f t="shared" ref="J34:K34" si="13">J44</f>
        <v>13800</v>
      </c>
      <c r="K34" s="15">
        <f t="shared" si="13"/>
        <v>13800</v>
      </c>
      <c r="L34" s="11" t="s">
        <v>33</v>
      </c>
      <c r="M34" s="53"/>
    </row>
    <row r="35" spans="1:13" ht="24" customHeight="1" x14ac:dyDescent="0.2">
      <c r="A35" s="41">
        <v>21</v>
      </c>
      <c r="B35" s="26" t="s">
        <v>11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4"/>
      <c r="J35" s="15">
        <v>0</v>
      </c>
      <c r="K35" s="15">
        <v>0</v>
      </c>
      <c r="L35" s="11" t="s">
        <v>33</v>
      </c>
      <c r="M35" s="53"/>
    </row>
    <row r="36" spans="1:13" ht="27.75" customHeight="1" x14ac:dyDescent="0.2">
      <c r="A36" s="41">
        <v>22</v>
      </c>
      <c r="B36" s="26" t="s">
        <v>7</v>
      </c>
      <c r="C36" s="15">
        <f>D36+E36+F36+G36+H36+J36+K36</f>
        <v>0</v>
      </c>
      <c r="D36" s="15">
        <v>0</v>
      </c>
      <c r="E36" s="15">
        <v>0</v>
      </c>
      <c r="F36" s="15">
        <v>0</v>
      </c>
      <c r="G36" s="15">
        <f>G37+G38+G39+G40</f>
        <v>0</v>
      </c>
      <c r="H36" s="15">
        <f>H37+H38+H39+H40</f>
        <v>0</v>
      </c>
      <c r="I36" s="4"/>
      <c r="J36" s="15">
        <v>0</v>
      </c>
      <c r="K36" s="15">
        <v>0</v>
      </c>
      <c r="L36" s="11" t="s">
        <v>33</v>
      </c>
      <c r="M36" s="53"/>
    </row>
    <row r="37" spans="1:13" ht="22.5" customHeight="1" x14ac:dyDescent="0.2">
      <c r="A37" s="41">
        <v>23</v>
      </c>
      <c r="B37" s="26" t="s">
        <v>10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4"/>
      <c r="J37" s="15">
        <v>0</v>
      </c>
      <c r="K37" s="15">
        <v>0</v>
      </c>
      <c r="L37" s="11" t="s">
        <v>33</v>
      </c>
      <c r="M37" s="53"/>
    </row>
    <row r="38" spans="1:13" ht="20.25" customHeight="1" x14ac:dyDescent="0.2">
      <c r="A38" s="41">
        <v>24</v>
      </c>
      <c r="B38" s="26" t="s">
        <v>5</v>
      </c>
      <c r="C38" s="15">
        <f>D38+E38+F38+G38+H38+J38+K38</f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4"/>
      <c r="J38" s="15">
        <v>0</v>
      </c>
      <c r="K38" s="15">
        <v>0</v>
      </c>
      <c r="L38" s="11" t="s">
        <v>33</v>
      </c>
      <c r="M38" s="53"/>
    </row>
    <row r="39" spans="1:13" ht="20.25" customHeight="1" x14ac:dyDescent="0.2">
      <c r="A39" s="41">
        <v>25</v>
      </c>
      <c r="B39" s="26" t="s">
        <v>12</v>
      </c>
      <c r="C39" s="15">
        <f>D39+E39+F39+G39+H39+J39+K39</f>
        <v>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4"/>
      <c r="J39" s="15">
        <v>0</v>
      </c>
      <c r="K39" s="15">
        <v>0</v>
      </c>
      <c r="L39" s="11" t="s">
        <v>33</v>
      </c>
      <c r="M39" s="53"/>
    </row>
    <row r="40" spans="1:13" ht="24.75" customHeight="1" x14ac:dyDescent="0.2">
      <c r="A40" s="41">
        <v>26</v>
      </c>
      <c r="B40" s="26" t="s">
        <v>11</v>
      </c>
      <c r="C40" s="15">
        <v>0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4"/>
      <c r="J40" s="15">
        <v>0</v>
      </c>
      <c r="K40" s="15">
        <v>0</v>
      </c>
      <c r="L40" s="11" t="s">
        <v>33</v>
      </c>
      <c r="M40" s="53"/>
    </row>
    <row r="41" spans="1:13" ht="27" customHeight="1" x14ac:dyDescent="0.2">
      <c r="A41" s="41">
        <v>27</v>
      </c>
      <c r="B41" s="26" t="s">
        <v>13</v>
      </c>
      <c r="C41" s="15">
        <f t="shared" ref="C41:G41" si="14">C42+C43+C44+C45</f>
        <v>171312.69797000001</v>
      </c>
      <c r="D41" s="15">
        <f t="shared" si="14"/>
        <v>11352.06</v>
      </c>
      <c r="E41" s="15">
        <f t="shared" si="14"/>
        <v>5423.42029</v>
      </c>
      <c r="F41" s="15">
        <f t="shared" si="14"/>
        <v>19382.961199999998</v>
      </c>
      <c r="G41" s="15">
        <f t="shared" si="14"/>
        <v>121213.60148000001</v>
      </c>
      <c r="H41" s="15">
        <f>H42+H43+H44+H45</f>
        <v>65539.155200000008</v>
      </c>
      <c r="I41" s="4"/>
      <c r="J41" s="15">
        <f>J42+J43+J44+J45</f>
        <v>13800</v>
      </c>
      <c r="K41" s="15">
        <f>K42+K43+K44+K45</f>
        <v>13800</v>
      </c>
      <c r="L41" s="11" t="s">
        <v>33</v>
      </c>
      <c r="M41" s="53"/>
    </row>
    <row r="42" spans="1:13" ht="27" customHeight="1" x14ac:dyDescent="0.2">
      <c r="A42" s="41">
        <v>28</v>
      </c>
      <c r="B42" s="26" t="s">
        <v>10</v>
      </c>
      <c r="C42" s="15">
        <f t="shared" ref="C42:H43" si="15">C53+C48</f>
        <v>0</v>
      </c>
      <c r="D42" s="15">
        <f t="shared" si="15"/>
        <v>0</v>
      </c>
      <c r="E42" s="15">
        <f t="shared" si="15"/>
        <v>0</v>
      </c>
      <c r="F42" s="15">
        <f t="shared" si="15"/>
        <v>0</v>
      </c>
      <c r="G42" s="15">
        <f t="shared" si="15"/>
        <v>0</v>
      </c>
      <c r="H42" s="15">
        <f t="shared" si="15"/>
        <v>0</v>
      </c>
      <c r="I42" s="4"/>
      <c r="J42" s="15">
        <f t="shared" ref="J42:K42" si="16">J53+J48</f>
        <v>0</v>
      </c>
      <c r="K42" s="15">
        <f t="shared" si="16"/>
        <v>0</v>
      </c>
      <c r="L42" s="11" t="s">
        <v>33</v>
      </c>
      <c r="M42" s="53"/>
    </row>
    <row r="43" spans="1:13" ht="18" customHeight="1" x14ac:dyDescent="0.2">
      <c r="A43" s="41">
        <v>29</v>
      </c>
      <c r="B43" s="26" t="s">
        <v>5</v>
      </c>
      <c r="C43" s="15">
        <f t="shared" si="15"/>
        <v>0</v>
      </c>
      <c r="D43" s="15">
        <f t="shared" si="15"/>
        <v>0</v>
      </c>
      <c r="E43" s="15">
        <f t="shared" si="15"/>
        <v>0</v>
      </c>
      <c r="F43" s="15">
        <f t="shared" si="15"/>
        <v>0</v>
      </c>
      <c r="G43" s="15">
        <f>G54+G49+G64</f>
        <v>53567.745000000003</v>
      </c>
      <c r="H43" s="15">
        <f>H54+H49+H64</f>
        <v>25630.7552</v>
      </c>
      <c r="I43" s="4"/>
      <c r="J43" s="15">
        <f t="shared" ref="J43:K43" si="17">J54+J49</f>
        <v>0</v>
      </c>
      <c r="K43" s="15">
        <f t="shared" si="17"/>
        <v>0</v>
      </c>
      <c r="L43" s="11" t="s">
        <v>33</v>
      </c>
      <c r="M43" s="53"/>
    </row>
    <row r="44" spans="1:13" ht="22.5" customHeight="1" x14ac:dyDescent="0.2">
      <c r="A44" s="41">
        <v>30</v>
      </c>
      <c r="B44" s="26" t="s">
        <v>12</v>
      </c>
      <c r="C44" s="15">
        <f>D44+E44+F44+G44+H44+J44+K44</f>
        <v>171312.69797000001</v>
      </c>
      <c r="D44" s="15">
        <f>D55+D50</f>
        <v>11352.06</v>
      </c>
      <c r="E44" s="15">
        <f>E55+E50+E60</f>
        <v>5423.42029</v>
      </c>
      <c r="F44" s="15">
        <f>F55+F50+F60</f>
        <v>19382.961199999998</v>
      </c>
      <c r="G44" s="15">
        <f>G55+G50+G60+G65</f>
        <v>67645.856480000002</v>
      </c>
      <c r="H44" s="15">
        <f>H55+H50+H60+H65</f>
        <v>39908.400000000001</v>
      </c>
      <c r="I44" s="4"/>
      <c r="J44" s="15">
        <f t="shared" ref="J44:K44" si="18">J55+J50+J60</f>
        <v>13800</v>
      </c>
      <c r="K44" s="15">
        <f t="shared" si="18"/>
        <v>13800</v>
      </c>
      <c r="L44" s="11" t="s">
        <v>33</v>
      </c>
      <c r="M44" s="53"/>
    </row>
    <row r="45" spans="1:13" ht="22.5" customHeight="1" x14ac:dyDescent="0.2">
      <c r="A45" s="41">
        <v>31</v>
      </c>
      <c r="B45" s="26" t="s">
        <v>11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4"/>
      <c r="J45" s="15">
        <v>0</v>
      </c>
      <c r="K45" s="15">
        <v>0</v>
      </c>
      <c r="L45" s="11" t="s">
        <v>33</v>
      </c>
      <c r="M45" s="53"/>
    </row>
    <row r="46" spans="1:13" ht="26.25" customHeight="1" x14ac:dyDescent="0.2">
      <c r="A46" s="41">
        <v>32</v>
      </c>
      <c r="B46" s="64" t="s">
        <v>14</v>
      </c>
      <c r="C46" s="64"/>
      <c r="D46" s="64"/>
      <c r="E46" s="64"/>
      <c r="F46" s="64"/>
      <c r="G46" s="64"/>
      <c r="H46" s="64"/>
      <c r="I46" s="64"/>
      <c r="J46" s="37"/>
      <c r="K46" s="48"/>
      <c r="L46" s="3"/>
      <c r="M46" s="53"/>
    </row>
    <row r="47" spans="1:13" ht="45" x14ac:dyDescent="0.2">
      <c r="A47" s="41">
        <v>33</v>
      </c>
      <c r="B47" s="26" t="s">
        <v>31</v>
      </c>
      <c r="C47" s="15">
        <f t="shared" ref="C47:G47" si="19">C48+C49+C50+C51</f>
        <v>46815.080569999998</v>
      </c>
      <c r="D47" s="15">
        <f t="shared" si="19"/>
        <v>169.46</v>
      </c>
      <c r="E47" s="15">
        <f t="shared" si="19"/>
        <v>140.24871999999999</v>
      </c>
      <c r="F47" s="15">
        <f t="shared" si="19"/>
        <v>41.772199999999998</v>
      </c>
      <c r="G47" s="15">
        <f t="shared" si="19"/>
        <v>470</v>
      </c>
      <c r="H47" s="15">
        <f>H48+H49+H50+H51</f>
        <v>22623.59965</v>
      </c>
      <c r="I47" s="4"/>
      <c r="J47" s="15">
        <f>J48+J49+J50+J51</f>
        <v>11685</v>
      </c>
      <c r="K47" s="15">
        <f>K48+K49+K50+K51</f>
        <v>11685</v>
      </c>
      <c r="L47" s="11">
        <v>4</v>
      </c>
      <c r="M47" s="53"/>
    </row>
    <row r="48" spans="1:13" ht="19.5" customHeight="1" x14ac:dyDescent="0.2">
      <c r="A48" s="41">
        <v>34</v>
      </c>
      <c r="B48" s="26" t="s">
        <v>10</v>
      </c>
      <c r="C48" s="16">
        <v>0</v>
      </c>
      <c r="D48" s="16"/>
      <c r="E48" s="16"/>
      <c r="F48" s="16"/>
      <c r="G48" s="16">
        <v>0</v>
      </c>
      <c r="H48" s="16">
        <v>0</v>
      </c>
      <c r="I48" s="4"/>
      <c r="J48" s="16">
        <v>0</v>
      </c>
      <c r="K48" s="16">
        <v>0</v>
      </c>
      <c r="L48" s="11" t="s">
        <v>33</v>
      </c>
      <c r="M48" s="53"/>
    </row>
    <row r="49" spans="1:13" ht="18.75" customHeight="1" x14ac:dyDescent="0.2">
      <c r="A49" s="41">
        <v>35</v>
      </c>
      <c r="B49" s="26" t="s">
        <v>5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4"/>
      <c r="J49" s="16">
        <v>0</v>
      </c>
      <c r="K49" s="16">
        <v>0</v>
      </c>
      <c r="L49" s="11" t="s">
        <v>33</v>
      </c>
      <c r="M49" s="53"/>
    </row>
    <row r="50" spans="1:13" ht="22.5" customHeight="1" x14ac:dyDescent="0.2">
      <c r="A50" s="41">
        <v>36</v>
      </c>
      <c r="B50" s="26" t="s">
        <v>12</v>
      </c>
      <c r="C50" s="16">
        <f>D50+E50+F50+G50+H50+J50+K50</f>
        <v>46815.080569999998</v>
      </c>
      <c r="D50" s="16">
        <v>169.46</v>
      </c>
      <c r="E50" s="16">
        <v>140.24871999999999</v>
      </c>
      <c r="F50" s="16">
        <v>41.772199999999998</v>
      </c>
      <c r="G50" s="16">
        <v>470</v>
      </c>
      <c r="H50" s="16">
        <v>22623.59965</v>
      </c>
      <c r="I50" s="4"/>
      <c r="J50" s="16">
        <v>11685</v>
      </c>
      <c r="K50" s="16">
        <v>11685</v>
      </c>
      <c r="L50" s="11" t="s">
        <v>33</v>
      </c>
      <c r="M50" s="53"/>
    </row>
    <row r="51" spans="1:13" ht="22.5" customHeight="1" x14ac:dyDescent="0.2">
      <c r="A51" s="41">
        <v>37</v>
      </c>
      <c r="B51" s="26" t="s">
        <v>11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4"/>
      <c r="J51" s="16">
        <v>0</v>
      </c>
      <c r="K51" s="16">
        <v>0</v>
      </c>
      <c r="L51" s="11" t="s">
        <v>33</v>
      </c>
      <c r="M51" s="53"/>
    </row>
    <row r="52" spans="1:13" ht="30" x14ac:dyDescent="0.2">
      <c r="A52" s="41">
        <v>38</v>
      </c>
      <c r="B52" s="26" t="s">
        <v>32</v>
      </c>
      <c r="C52" s="19">
        <f t="shared" ref="C52:G52" si="20">C53+C54+C55+C56</f>
        <v>17527.599999999999</v>
      </c>
      <c r="D52" s="19">
        <f t="shared" si="20"/>
        <v>11182.6</v>
      </c>
      <c r="E52" s="19">
        <f t="shared" si="20"/>
        <v>0</v>
      </c>
      <c r="F52" s="19">
        <f t="shared" si="20"/>
        <v>0</v>
      </c>
      <c r="G52" s="19">
        <f t="shared" si="20"/>
        <v>0</v>
      </c>
      <c r="H52" s="19">
        <f>H53+H54+H55+H56</f>
        <v>2115</v>
      </c>
      <c r="I52" s="9"/>
      <c r="J52" s="19">
        <f>J53+J54+J55+J56</f>
        <v>2115</v>
      </c>
      <c r="K52" s="19">
        <f>K53+K54+K55+K56</f>
        <v>2115</v>
      </c>
      <c r="L52" s="11">
        <v>5.4</v>
      </c>
      <c r="M52" s="53"/>
    </row>
    <row r="53" spans="1:13" ht="21.75" customHeight="1" x14ac:dyDescent="0.2">
      <c r="A53" s="41">
        <v>39</v>
      </c>
      <c r="B53" s="26" t="s">
        <v>10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4"/>
      <c r="J53" s="16">
        <v>0</v>
      </c>
      <c r="K53" s="16">
        <v>0</v>
      </c>
      <c r="L53" s="11" t="s">
        <v>33</v>
      </c>
      <c r="M53" s="53"/>
    </row>
    <row r="54" spans="1:13" ht="20.25" customHeight="1" x14ac:dyDescent="0.2">
      <c r="A54" s="41">
        <v>40</v>
      </c>
      <c r="B54" s="26" t="s">
        <v>5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4"/>
      <c r="J54" s="16">
        <v>0</v>
      </c>
      <c r="K54" s="16">
        <v>0</v>
      </c>
      <c r="L54" s="11" t="s">
        <v>33</v>
      </c>
      <c r="M54" s="53"/>
    </row>
    <row r="55" spans="1:13" ht="25.5" customHeight="1" x14ac:dyDescent="0.2">
      <c r="A55" s="41">
        <v>41</v>
      </c>
      <c r="B55" s="26" t="s">
        <v>12</v>
      </c>
      <c r="C55" s="16">
        <f>D55+E55+F55+G55+H55+J55+K55</f>
        <v>17527.599999999999</v>
      </c>
      <c r="D55" s="16">
        <v>11182.6</v>
      </c>
      <c r="E55" s="16">
        <v>0</v>
      </c>
      <c r="F55" s="16">
        <v>0</v>
      </c>
      <c r="G55" s="16">
        <v>0</v>
      </c>
      <c r="H55" s="16">
        <v>2115</v>
      </c>
      <c r="I55" s="4"/>
      <c r="J55" s="16">
        <v>2115</v>
      </c>
      <c r="K55" s="16">
        <v>2115</v>
      </c>
      <c r="L55" s="11" t="s">
        <v>33</v>
      </c>
      <c r="M55" s="53"/>
    </row>
    <row r="56" spans="1:13" ht="25.5" customHeight="1" x14ac:dyDescent="0.2">
      <c r="A56" s="41">
        <v>42</v>
      </c>
      <c r="B56" s="26" t="s">
        <v>11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4"/>
      <c r="J56" s="16">
        <v>0</v>
      </c>
      <c r="K56" s="16">
        <v>0</v>
      </c>
      <c r="L56" s="11" t="s">
        <v>33</v>
      </c>
      <c r="M56" s="53"/>
    </row>
    <row r="57" spans="1:13" ht="81" customHeight="1" x14ac:dyDescent="0.2">
      <c r="A57" s="41">
        <v>43</v>
      </c>
      <c r="B57" s="34" t="s">
        <v>34</v>
      </c>
      <c r="C57" s="15">
        <f t="shared" ref="C57:G57" si="21">C58+C59+C60+C61</f>
        <v>79073.012600000002</v>
      </c>
      <c r="D57" s="15">
        <f t="shared" si="21"/>
        <v>0</v>
      </c>
      <c r="E57" s="15">
        <f t="shared" si="21"/>
        <v>5283.1715700000004</v>
      </c>
      <c r="F57" s="15">
        <f t="shared" si="21"/>
        <v>19341.188999999998</v>
      </c>
      <c r="G57" s="15">
        <f t="shared" si="21"/>
        <v>52190.59648</v>
      </c>
      <c r="H57" s="15">
        <f>H58+H59+H60+H61</f>
        <v>2258.05555</v>
      </c>
      <c r="I57" s="4"/>
      <c r="J57" s="15">
        <f>J58+J59+J60+J61</f>
        <v>0</v>
      </c>
      <c r="K57" s="15">
        <f>K58+K59+K60+K61</f>
        <v>0</v>
      </c>
      <c r="L57" s="35">
        <v>8</v>
      </c>
      <c r="M57" s="53"/>
    </row>
    <row r="58" spans="1:13" ht="21.75" customHeight="1" x14ac:dyDescent="0.2">
      <c r="A58" s="41">
        <v>44</v>
      </c>
      <c r="B58" s="26" t="s">
        <v>10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4"/>
      <c r="J58" s="16">
        <v>0</v>
      </c>
      <c r="K58" s="16">
        <v>0</v>
      </c>
      <c r="L58" s="11" t="s">
        <v>33</v>
      </c>
      <c r="M58" s="53"/>
    </row>
    <row r="59" spans="1:13" ht="20.25" customHeight="1" x14ac:dyDescent="0.2">
      <c r="A59" s="41">
        <v>45</v>
      </c>
      <c r="B59" s="26" t="s">
        <v>5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4"/>
      <c r="J59" s="16">
        <v>0</v>
      </c>
      <c r="K59" s="16">
        <v>0</v>
      </c>
      <c r="L59" s="11" t="s">
        <v>33</v>
      </c>
      <c r="M59" s="53"/>
    </row>
    <row r="60" spans="1:13" ht="25.5" customHeight="1" x14ac:dyDescent="0.2">
      <c r="A60" s="41">
        <v>46</v>
      </c>
      <c r="B60" s="26" t="s">
        <v>12</v>
      </c>
      <c r="C60" s="16">
        <f>D60+E60+F60+G60+H60+J60+K60</f>
        <v>79073.012600000002</v>
      </c>
      <c r="D60" s="16">
        <v>0</v>
      </c>
      <c r="E60" s="16">
        <v>5283.1715700000004</v>
      </c>
      <c r="F60" s="16">
        <v>19341.188999999998</v>
      </c>
      <c r="G60" s="16">
        <v>52190.59648</v>
      </c>
      <c r="H60" s="16">
        <v>2258.05555</v>
      </c>
      <c r="I60" s="4"/>
      <c r="J60" s="16">
        <v>0</v>
      </c>
      <c r="K60" s="16">
        <v>0</v>
      </c>
      <c r="L60" s="11" t="s">
        <v>33</v>
      </c>
      <c r="M60" s="53"/>
    </row>
    <row r="61" spans="1:13" ht="25.5" customHeight="1" x14ac:dyDescent="0.2">
      <c r="A61" s="41">
        <v>47</v>
      </c>
      <c r="B61" s="26" t="s">
        <v>11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4"/>
      <c r="J61" s="16">
        <v>0</v>
      </c>
      <c r="K61" s="16">
        <v>0</v>
      </c>
      <c r="L61" s="11" t="s">
        <v>33</v>
      </c>
      <c r="M61" s="53"/>
    </row>
    <row r="62" spans="1:13" ht="85.5" customHeight="1" x14ac:dyDescent="0.2">
      <c r="A62" s="47">
        <v>43</v>
      </c>
      <c r="B62" s="34" t="s">
        <v>61</v>
      </c>
      <c r="C62" s="15">
        <f t="shared" ref="C62:G62" si="22">C63+C64+C65+C67</f>
        <v>107095.505</v>
      </c>
      <c r="D62" s="15">
        <f t="shared" si="22"/>
        <v>0</v>
      </c>
      <c r="E62" s="15">
        <f t="shared" si="22"/>
        <v>0</v>
      </c>
      <c r="F62" s="15">
        <f t="shared" si="22"/>
        <v>0</v>
      </c>
      <c r="G62" s="15">
        <f t="shared" si="22"/>
        <v>68553.005000000005</v>
      </c>
      <c r="H62" s="15">
        <f>H63+H64+H65+H67</f>
        <v>38542.5</v>
      </c>
      <c r="I62" s="4"/>
      <c r="J62" s="15">
        <f>J63+J64+J65+J67</f>
        <v>0</v>
      </c>
      <c r="K62" s="15">
        <f>K63+K64+K65+K67</f>
        <v>0</v>
      </c>
      <c r="L62" s="35">
        <v>6</v>
      </c>
      <c r="M62" s="53"/>
    </row>
    <row r="63" spans="1:13" ht="21.75" customHeight="1" x14ac:dyDescent="0.2">
      <c r="A63" s="47">
        <v>44</v>
      </c>
      <c r="B63" s="47" t="s">
        <v>10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4"/>
      <c r="J63" s="16">
        <v>0</v>
      </c>
      <c r="K63" s="16">
        <v>0</v>
      </c>
      <c r="L63" s="11" t="s">
        <v>33</v>
      </c>
      <c r="M63" s="53"/>
    </row>
    <row r="64" spans="1:13" ht="20.25" customHeight="1" x14ac:dyDescent="0.2">
      <c r="A64" s="47">
        <v>45</v>
      </c>
      <c r="B64" s="47" t="s">
        <v>5</v>
      </c>
      <c r="C64" s="16">
        <f>D64+E64+F64+G64+H64+J64+K64</f>
        <v>79198.500200000009</v>
      </c>
      <c r="D64" s="16">
        <v>0</v>
      </c>
      <c r="E64" s="16">
        <v>0</v>
      </c>
      <c r="F64" s="16">
        <v>0</v>
      </c>
      <c r="G64" s="16">
        <v>53567.745000000003</v>
      </c>
      <c r="H64" s="16">
        <v>25630.7552</v>
      </c>
      <c r="I64" s="4"/>
      <c r="J64" s="16">
        <v>0</v>
      </c>
      <c r="K64" s="16">
        <v>0</v>
      </c>
      <c r="L64" s="11" t="s">
        <v>33</v>
      </c>
      <c r="M64" s="53"/>
    </row>
    <row r="65" spans="1:13" ht="25.5" customHeight="1" x14ac:dyDescent="0.2">
      <c r="A65" s="47">
        <v>46</v>
      </c>
      <c r="B65" s="47" t="s">
        <v>12</v>
      </c>
      <c r="C65" s="16">
        <f>D65+E65+F65+G65+H65+J65+K65</f>
        <v>27897.004800000002</v>
      </c>
      <c r="D65" s="16">
        <v>0</v>
      </c>
      <c r="E65" s="16">
        <v>0</v>
      </c>
      <c r="F65" s="16">
        <v>0</v>
      </c>
      <c r="G65" s="16">
        <v>14985.26</v>
      </c>
      <c r="H65" s="16">
        <v>12911.7448</v>
      </c>
      <c r="I65" s="4"/>
      <c r="J65" s="16">
        <v>0</v>
      </c>
      <c r="K65" s="16">
        <v>0</v>
      </c>
      <c r="L65" s="11" t="s">
        <v>33</v>
      </c>
      <c r="M65" s="53"/>
    </row>
    <row r="66" spans="1:13" ht="25.5" customHeight="1" x14ac:dyDescent="0.2">
      <c r="A66" s="52"/>
      <c r="B66" s="52" t="s">
        <v>62</v>
      </c>
      <c r="C66" s="16">
        <f>D66+E66+F66+G66+H66+J66+K66</f>
        <v>27831.2798</v>
      </c>
      <c r="D66" s="16">
        <v>0</v>
      </c>
      <c r="E66" s="16">
        <v>0</v>
      </c>
      <c r="F66" s="16">
        <v>0</v>
      </c>
      <c r="G66" s="16">
        <v>14919.535</v>
      </c>
      <c r="H66" s="16">
        <v>12911.7448</v>
      </c>
      <c r="I66" s="4"/>
      <c r="J66" s="16">
        <v>0</v>
      </c>
      <c r="K66" s="16">
        <v>0</v>
      </c>
      <c r="L66" s="11"/>
      <c r="M66" s="53"/>
    </row>
    <row r="67" spans="1:13" ht="25.5" customHeight="1" x14ac:dyDescent="0.2">
      <c r="A67" s="47">
        <v>47</v>
      </c>
      <c r="B67" s="47" t="s">
        <v>11</v>
      </c>
      <c r="C67" s="16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4"/>
      <c r="J67" s="16">
        <v>0</v>
      </c>
      <c r="K67" s="16">
        <v>0</v>
      </c>
      <c r="L67" s="11" t="s">
        <v>33</v>
      </c>
      <c r="M67" s="53"/>
    </row>
    <row r="68" spans="1:13" ht="44.25" customHeight="1" x14ac:dyDescent="0.2">
      <c r="A68" s="41">
        <v>48</v>
      </c>
      <c r="B68" s="54" t="s">
        <v>59</v>
      </c>
      <c r="C68" s="55"/>
      <c r="D68" s="55"/>
      <c r="E68" s="55"/>
      <c r="F68" s="55"/>
      <c r="G68" s="55"/>
      <c r="H68" s="55"/>
      <c r="I68" s="55"/>
      <c r="J68" s="70"/>
      <c r="K68" s="56"/>
      <c r="L68" s="11"/>
      <c r="M68" s="53"/>
    </row>
    <row r="69" spans="1:13" ht="42.75" customHeight="1" x14ac:dyDescent="0.2">
      <c r="A69" s="41">
        <v>49</v>
      </c>
      <c r="B69" s="6" t="s">
        <v>15</v>
      </c>
      <c r="C69" s="15">
        <f t="shared" ref="C69:H69" si="23">C70+C71+C72+C73</f>
        <v>1803363.0966699999</v>
      </c>
      <c r="D69" s="15">
        <f t="shared" si="23"/>
        <v>232408.57614999998</v>
      </c>
      <c r="E69" s="15">
        <f t="shared" si="23"/>
        <v>248073.50856000002</v>
      </c>
      <c r="F69" s="15">
        <f t="shared" si="23"/>
        <v>307219.62552999996</v>
      </c>
      <c r="G69" s="15">
        <f>G70+G71+G72+G73</f>
        <v>267427.92460999999</v>
      </c>
      <c r="H69" s="15">
        <f t="shared" si="23"/>
        <v>408012.88182000001</v>
      </c>
      <c r="I69" s="24"/>
      <c r="J69" s="15">
        <f>J70+J71+J72+J73</f>
        <v>170110.28999999998</v>
      </c>
      <c r="K69" s="15">
        <f>K70+K71+K72+K73</f>
        <v>170110.29</v>
      </c>
      <c r="L69" s="11" t="s">
        <v>33</v>
      </c>
      <c r="M69" s="53"/>
    </row>
    <row r="70" spans="1:13" ht="27.75" customHeight="1" x14ac:dyDescent="0.2">
      <c r="A70" s="41">
        <v>50</v>
      </c>
      <c r="B70" s="26" t="s">
        <v>10</v>
      </c>
      <c r="C70" s="15">
        <f t="shared" ref="C70:H70" si="24">C80</f>
        <v>0</v>
      </c>
      <c r="D70" s="15">
        <f t="shared" si="24"/>
        <v>0</v>
      </c>
      <c r="E70" s="15">
        <f t="shared" si="24"/>
        <v>0</v>
      </c>
      <c r="F70" s="15">
        <f t="shared" si="24"/>
        <v>0</v>
      </c>
      <c r="G70" s="15">
        <f t="shared" si="24"/>
        <v>0</v>
      </c>
      <c r="H70" s="15">
        <f t="shared" si="24"/>
        <v>0</v>
      </c>
      <c r="I70" s="24"/>
      <c r="J70" s="15">
        <f t="shared" ref="J70:K70" si="25">J80</f>
        <v>0</v>
      </c>
      <c r="K70" s="15">
        <f t="shared" si="25"/>
        <v>0</v>
      </c>
      <c r="L70" s="11" t="s">
        <v>33</v>
      </c>
      <c r="M70" s="53"/>
    </row>
    <row r="71" spans="1:13" ht="24.75" customHeight="1" x14ac:dyDescent="0.2">
      <c r="A71" s="41">
        <v>51</v>
      </c>
      <c r="B71" s="6" t="s">
        <v>5</v>
      </c>
      <c r="C71" s="15">
        <f>D71+E71+F71+G71+H71+J71</f>
        <v>830317.51448000001</v>
      </c>
      <c r="D71" s="15">
        <f t="shared" ref="D71:F71" si="26">D81</f>
        <v>163045.49999999997</v>
      </c>
      <c r="E71" s="15">
        <f t="shared" si="26"/>
        <v>126128.61600000001</v>
      </c>
      <c r="F71" s="15">
        <f t="shared" si="26"/>
        <v>136304.5</v>
      </c>
      <c r="G71" s="15">
        <f>G76+G81</f>
        <v>162522.29999999999</v>
      </c>
      <c r="H71" s="15">
        <f>H76+H81</f>
        <v>242316.59848000002</v>
      </c>
      <c r="I71" s="24"/>
      <c r="J71" s="15">
        <f t="shared" ref="J71:K71" si="27">J81</f>
        <v>0</v>
      </c>
      <c r="K71" s="15">
        <f t="shared" si="27"/>
        <v>0</v>
      </c>
      <c r="L71" s="11" t="s">
        <v>33</v>
      </c>
      <c r="M71" s="53"/>
    </row>
    <row r="72" spans="1:13" ht="21.75" customHeight="1" x14ac:dyDescent="0.2">
      <c r="A72" s="41">
        <v>52</v>
      </c>
      <c r="B72" s="6" t="s">
        <v>12</v>
      </c>
      <c r="C72" s="15">
        <f t="shared" ref="C72:F72" si="28">C82+C77</f>
        <v>973045.58218999999</v>
      </c>
      <c r="D72" s="15">
        <f t="shared" si="28"/>
        <v>69363.076150000008</v>
      </c>
      <c r="E72" s="15">
        <f t="shared" si="28"/>
        <v>121944.89256000001</v>
      </c>
      <c r="F72" s="15">
        <f t="shared" si="28"/>
        <v>170915.12552999999</v>
      </c>
      <c r="G72" s="15">
        <f>G82+G77</f>
        <v>104905.62461000001</v>
      </c>
      <c r="H72" s="15">
        <f>H82+H77</f>
        <v>165696.28333999999</v>
      </c>
      <c r="I72" s="24"/>
      <c r="J72" s="15">
        <f>J82+J77</f>
        <v>170110.28999999998</v>
      </c>
      <c r="K72" s="15">
        <f>K82+K77</f>
        <v>170110.29</v>
      </c>
      <c r="L72" s="11" t="s">
        <v>33</v>
      </c>
      <c r="M72" s="53"/>
    </row>
    <row r="73" spans="1:13" ht="21.75" customHeight="1" x14ac:dyDescent="0.2">
      <c r="A73" s="41">
        <v>53</v>
      </c>
      <c r="B73" s="6" t="s">
        <v>11</v>
      </c>
      <c r="C73" s="15">
        <v>0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24"/>
      <c r="J73" s="15">
        <v>0</v>
      </c>
      <c r="K73" s="15">
        <v>0</v>
      </c>
      <c r="L73" s="11" t="s">
        <v>33</v>
      </c>
      <c r="M73" s="53"/>
    </row>
    <row r="74" spans="1:13" ht="31.5" customHeight="1" x14ac:dyDescent="0.2">
      <c r="A74" s="41">
        <v>54</v>
      </c>
      <c r="B74" s="26" t="s">
        <v>7</v>
      </c>
      <c r="C74" s="15">
        <f>D74+E74+F74+G74+H74+J74+K74</f>
        <v>322490.38553999999</v>
      </c>
      <c r="D74" s="15">
        <f t="shared" ref="D74:H74" si="29">D75+D76+D77+D78</f>
        <v>0</v>
      </c>
      <c r="E74" s="15">
        <f t="shared" si="29"/>
        <v>0</v>
      </c>
      <c r="F74" s="15">
        <f t="shared" si="29"/>
        <v>0</v>
      </c>
      <c r="G74" s="15">
        <f t="shared" si="29"/>
        <v>84277.167600000001</v>
      </c>
      <c r="H74" s="15">
        <f t="shared" si="29"/>
        <v>238213.21794</v>
      </c>
      <c r="I74" s="43"/>
      <c r="J74" s="15">
        <f>J75+J76+J77+J78</f>
        <v>0</v>
      </c>
      <c r="K74" s="15">
        <f>K75+K76+K77+K78</f>
        <v>0</v>
      </c>
      <c r="L74" s="11"/>
      <c r="M74" s="53"/>
    </row>
    <row r="75" spans="1:13" ht="25.5" customHeight="1" x14ac:dyDescent="0.2">
      <c r="A75" s="41">
        <v>55</v>
      </c>
      <c r="B75" s="26" t="s">
        <v>10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24"/>
      <c r="J75" s="16">
        <v>0</v>
      </c>
      <c r="K75" s="16">
        <v>0</v>
      </c>
      <c r="L75" s="11" t="s">
        <v>33</v>
      </c>
      <c r="M75" s="53"/>
    </row>
    <row r="76" spans="1:13" ht="27.75" customHeight="1" x14ac:dyDescent="0.2">
      <c r="A76" s="41">
        <v>56</v>
      </c>
      <c r="B76" s="26" t="s">
        <v>5</v>
      </c>
      <c r="C76" s="16">
        <f>D76+E76+F76+G76+H76+J76+K76</f>
        <v>292423.86083999998</v>
      </c>
      <c r="D76" s="16">
        <v>0</v>
      </c>
      <c r="E76" s="16">
        <v>0</v>
      </c>
      <c r="F76" s="16">
        <v>0</v>
      </c>
      <c r="G76" s="16">
        <f>G133</f>
        <v>71800.182000000001</v>
      </c>
      <c r="H76" s="16">
        <f>H133</f>
        <v>220623.67884000001</v>
      </c>
      <c r="I76" s="24"/>
      <c r="J76" s="16">
        <v>0</v>
      </c>
      <c r="K76" s="16">
        <v>0</v>
      </c>
      <c r="L76" s="11" t="s">
        <v>33</v>
      </c>
      <c r="M76" s="53"/>
    </row>
    <row r="77" spans="1:13" ht="21" customHeight="1" x14ac:dyDescent="0.2">
      <c r="A77" s="41">
        <v>57</v>
      </c>
      <c r="B77" s="26" t="s">
        <v>12</v>
      </c>
      <c r="C77" s="16">
        <f>D77+E77+F77+G77+H77+J77+K77</f>
        <v>30066.524700000002</v>
      </c>
      <c r="D77" s="16">
        <v>0</v>
      </c>
      <c r="E77" s="16">
        <v>0</v>
      </c>
      <c r="F77" s="16">
        <v>0</v>
      </c>
      <c r="G77" s="16">
        <f>G134</f>
        <v>12476.9856</v>
      </c>
      <c r="H77" s="16">
        <f>H134</f>
        <v>17589.539100000002</v>
      </c>
      <c r="I77" s="24"/>
      <c r="J77" s="16">
        <v>0</v>
      </c>
      <c r="K77" s="16">
        <v>0</v>
      </c>
      <c r="L77" s="11" t="s">
        <v>33</v>
      </c>
      <c r="M77" s="53"/>
    </row>
    <row r="78" spans="1:13" ht="21" customHeight="1" x14ac:dyDescent="0.2">
      <c r="A78" s="41">
        <v>58</v>
      </c>
      <c r="B78" s="26" t="s">
        <v>11</v>
      </c>
      <c r="C78" s="16"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24"/>
      <c r="J78" s="16">
        <v>0</v>
      </c>
      <c r="K78" s="16">
        <v>0</v>
      </c>
      <c r="L78" s="11" t="s">
        <v>33</v>
      </c>
      <c r="M78" s="53"/>
    </row>
    <row r="79" spans="1:13" ht="23.25" customHeight="1" x14ac:dyDescent="0.2">
      <c r="A79" s="41">
        <v>59</v>
      </c>
      <c r="B79" s="26" t="s">
        <v>13</v>
      </c>
      <c r="C79" s="15">
        <f>D79+E79+F79+G79+H79+J79+K79</f>
        <v>1480872.7111300002</v>
      </c>
      <c r="D79" s="15">
        <f>SUM(D80:D82)</f>
        <v>232408.57614999998</v>
      </c>
      <c r="E79" s="15">
        <f t="shared" ref="E79:H79" si="30">SUM(E80:E82)</f>
        <v>248073.50856000002</v>
      </c>
      <c r="F79" s="15">
        <f t="shared" si="30"/>
        <v>307219.62552999996</v>
      </c>
      <c r="G79" s="15">
        <f>SUM(G80:G82)</f>
        <v>183150.75701</v>
      </c>
      <c r="H79" s="15">
        <f t="shared" si="30"/>
        <v>169799.66388000001</v>
      </c>
      <c r="I79" s="24"/>
      <c r="J79" s="15">
        <f t="shared" ref="J79:K79" si="31">SUM(J80:J82)</f>
        <v>170110.28999999998</v>
      </c>
      <c r="K79" s="15">
        <f t="shared" si="31"/>
        <v>170110.29</v>
      </c>
      <c r="L79" s="11" t="s">
        <v>33</v>
      </c>
      <c r="M79" s="53"/>
    </row>
    <row r="80" spans="1:13" ht="22.5" customHeight="1" x14ac:dyDescent="0.2">
      <c r="A80" s="41">
        <v>60</v>
      </c>
      <c r="B80" s="26" t="s">
        <v>16</v>
      </c>
      <c r="C80" s="16">
        <f t="shared" ref="C80:H80" si="32">C86+C91+C96+C101+C106+C111+C116+C121</f>
        <v>0</v>
      </c>
      <c r="D80" s="16">
        <f t="shared" si="32"/>
        <v>0</v>
      </c>
      <c r="E80" s="16">
        <f t="shared" si="32"/>
        <v>0</v>
      </c>
      <c r="F80" s="16">
        <f t="shared" si="32"/>
        <v>0</v>
      </c>
      <c r="G80" s="16">
        <f t="shared" si="32"/>
        <v>0</v>
      </c>
      <c r="H80" s="16">
        <f t="shared" si="32"/>
        <v>0</v>
      </c>
      <c r="I80" s="42"/>
      <c r="J80" s="16">
        <f t="shared" ref="J80:K80" si="33">J86+J91+J96+J101+J106+J111+J116+J121</f>
        <v>0</v>
      </c>
      <c r="K80" s="16">
        <f t="shared" si="33"/>
        <v>0</v>
      </c>
      <c r="L80" s="11" t="s">
        <v>33</v>
      </c>
      <c r="M80" s="53"/>
    </row>
    <row r="81" spans="1:13" ht="24" customHeight="1" x14ac:dyDescent="0.2">
      <c r="A81" s="41">
        <v>61</v>
      </c>
      <c r="B81" s="26" t="s">
        <v>5</v>
      </c>
      <c r="C81" s="16">
        <f>D81+E81+F81+G81+H81+J81+K81</f>
        <v>537893.65363999992</v>
      </c>
      <c r="D81" s="16">
        <f>D87+D92+D97+D102+D107+D112+D117+D122</f>
        <v>163045.49999999997</v>
      </c>
      <c r="E81" s="16">
        <f>E87+E92+E97+E102+E107+E112+E117+E122</f>
        <v>126128.61600000001</v>
      </c>
      <c r="F81" s="16">
        <f>F127</f>
        <v>136304.5</v>
      </c>
      <c r="G81" s="16">
        <f>G127+G139</f>
        <v>90722.117999999988</v>
      </c>
      <c r="H81" s="16">
        <f>H127+H139</f>
        <v>21692.91964</v>
      </c>
      <c r="I81" s="42"/>
      <c r="J81" s="16">
        <f>+J87+J92+J97+J102+J107+J112+J117+J122</f>
        <v>0</v>
      </c>
      <c r="K81" s="16">
        <f>+K87+K92+K97+K102+K107+K112+K117+K122</f>
        <v>0</v>
      </c>
      <c r="L81" s="11" t="s">
        <v>33</v>
      </c>
      <c r="M81" s="53"/>
    </row>
    <row r="82" spans="1:13" ht="20.25" customHeight="1" x14ac:dyDescent="0.2">
      <c r="A82" s="41">
        <v>62</v>
      </c>
      <c r="B82" s="26" t="s">
        <v>12</v>
      </c>
      <c r="C82" s="16">
        <f>D82+E82+F82+G82+H82+J82+K82</f>
        <v>942979.05749000004</v>
      </c>
      <c r="D82" s="16">
        <f>D88+D93+D98+D103+D108+D113+D118+D123</f>
        <v>69363.076150000008</v>
      </c>
      <c r="E82" s="16">
        <f>E88+E93+E98+E103+E108+E113+E118+E123</f>
        <v>121944.89256000001</v>
      </c>
      <c r="F82" s="16">
        <f>F88+F93+F98+F103+F108+F113+F118+F123+F128</f>
        <v>170915.12552999999</v>
      </c>
      <c r="G82" s="16">
        <f>G88+G93+G98+G103+G108+G113+G118+G123+G128+G140</f>
        <v>92428.639010000014</v>
      </c>
      <c r="H82" s="16">
        <f>H88+H93+H98+H103+H108+H113+H118+H123+H128+H140</f>
        <v>148106.74424</v>
      </c>
      <c r="I82" s="42"/>
      <c r="J82" s="16">
        <f>J88+J93+J98+J103+J108+J113+J118+J123+J128</f>
        <v>170110.28999999998</v>
      </c>
      <c r="K82" s="16">
        <f>K88+K93+K98+K103+K108+K113+K118+K123+K128</f>
        <v>170110.29</v>
      </c>
      <c r="L82" s="11" t="s">
        <v>33</v>
      </c>
      <c r="M82" s="53"/>
    </row>
    <row r="83" spans="1:13" ht="20.25" customHeight="1" x14ac:dyDescent="0.2">
      <c r="A83" s="41">
        <v>63</v>
      </c>
      <c r="B83" s="26" t="s">
        <v>11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42"/>
      <c r="J83" s="16">
        <v>0</v>
      </c>
      <c r="K83" s="16">
        <v>0</v>
      </c>
      <c r="L83" s="11" t="s">
        <v>33</v>
      </c>
      <c r="M83" s="53"/>
    </row>
    <row r="84" spans="1:13" ht="27" customHeight="1" x14ac:dyDescent="0.2">
      <c r="A84" s="41">
        <v>64</v>
      </c>
      <c r="B84" s="26" t="s">
        <v>17</v>
      </c>
      <c r="C84" s="16"/>
      <c r="D84" s="16"/>
      <c r="E84" s="16"/>
      <c r="F84" s="16"/>
      <c r="G84" s="16"/>
      <c r="H84" s="16"/>
      <c r="I84" s="24"/>
      <c r="J84" s="16"/>
      <c r="K84" s="16"/>
      <c r="L84" s="11"/>
      <c r="M84" s="53"/>
    </row>
    <row r="85" spans="1:13" ht="30" x14ac:dyDescent="0.2">
      <c r="A85" s="41">
        <v>65</v>
      </c>
      <c r="B85" s="26" t="s">
        <v>43</v>
      </c>
      <c r="C85" s="15">
        <f t="shared" ref="C85:G85" si="34">C86+C87+C88+C89</f>
        <v>378011.63725000003</v>
      </c>
      <c r="D85" s="15">
        <f t="shared" si="34"/>
        <v>90123.561459999997</v>
      </c>
      <c r="E85" s="15">
        <f t="shared" si="34"/>
        <v>55385.758459999997</v>
      </c>
      <c r="F85" s="15">
        <f t="shared" si="34"/>
        <v>46951.92914</v>
      </c>
      <c r="G85" s="15">
        <f t="shared" si="34"/>
        <v>15484.64395</v>
      </c>
      <c r="H85" s="15">
        <f>H86+H87+H88+H89</f>
        <v>58065.74424</v>
      </c>
      <c r="I85" s="24"/>
      <c r="J85" s="15">
        <f>J86+J87+J88+J89</f>
        <v>57000</v>
      </c>
      <c r="K85" s="15">
        <f>K86+K87+K88+K89</f>
        <v>55000</v>
      </c>
      <c r="L85" s="11">
        <v>12</v>
      </c>
      <c r="M85" s="53"/>
    </row>
    <row r="86" spans="1:13" ht="25.5" customHeight="1" x14ac:dyDescent="0.2">
      <c r="A86" s="41">
        <v>66</v>
      </c>
      <c r="B86" s="26" t="s">
        <v>10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26"/>
      <c r="J86" s="16">
        <v>0</v>
      </c>
      <c r="K86" s="16">
        <v>0</v>
      </c>
      <c r="L86" s="11" t="s">
        <v>33</v>
      </c>
      <c r="M86" s="53"/>
    </row>
    <row r="87" spans="1:13" ht="26.25" customHeight="1" x14ac:dyDescent="0.2">
      <c r="A87" s="41">
        <v>67</v>
      </c>
      <c r="B87" s="6" t="s">
        <v>5</v>
      </c>
      <c r="C87" s="16">
        <f>D87+E87+F87+G87+H87+J87+K87</f>
        <v>66298.019</v>
      </c>
      <c r="D87" s="16">
        <v>66298.019</v>
      </c>
      <c r="E87" s="16">
        <v>0</v>
      </c>
      <c r="F87" s="16">
        <v>0</v>
      </c>
      <c r="G87" s="16">
        <v>0</v>
      </c>
      <c r="H87" s="16">
        <v>0</v>
      </c>
      <c r="I87" s="26"/>
      <c r="J87" s="16">
        <v>0</v>
      </c>
      <c r="K87" s="16">
        <v>0</v>
      </c>
      <c r="L87" s="11" t="s">
        <v>33</v>
      </c>
      <c r="M87" s="53"/>
    </row>
    <row r="88" spans="1:13" ht="18" customHeight="1" x14ac:dyDescent="0.2">
      <c r="A88" s="41">
        <v>68</v>
      </c>
      <c r="B88" s="6" t="s">
        <v>12</v>
      </c>
      <c r="C88" s="16">
        <f>D88+E88+F88+G88+H88+J88+K88</f>
        <v>311713.61825</v>
      </c>
      <c r="D88" s="16">
        <f>20335.43855+3490.10391</f>
        <v>23825.542459999997</v>
      </c>
      <c r="E88" s="16">
        <v>55385.758459999997</v>
      </c>
      <c r="F88" s="16">
        <v>46951.92914</v>
      </c>
      <c r="G88" s="16">
        <v>15484.64395</v>
      </c>
      <c r="H88" s="16">
        <v>58065.74424</v>
      </c>
      <c r="I88" s="26"/>
      <c r="J88" s="16">
        <v>57000</v>
      </c>
      <c r="K88" s="16">
        <v>55000</v>
      </c>
      <c r="L88" s="11" t="s">
        <v>33</v>
      </c>
      <c r="M88" s="53"/>
    </row>
    <row r="89" spans="1:13" ht="18" customHeight="1" x14ac:dyDescent="0.2">
      <c r="A89" s="41">
        <v>69</v>
      </c>
      <c r="B89" s="6" t="s">
        <v>11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26"/>
      <c r="J89" s="16">
        <v>0</v>
      </c>
      <c r="K89" s="16">
        <v>0</v>
      </c>
      <c r="L89" s="11" t="s">
        <v>33</v>
      </c>
      <c r="M89" s="53"/>
    </row>
    <row r="90" spans="1:13" ht="42.75" customHeight="1" x14ac:dyDescent="0.2">
      <c r="A90" s="41">
        <v>70</v>
      </c>
      <c r="B90" s="6" t="s">
        <v>44</v>
      </c>
      <c r="C90" s="20">
        <f t="shared" ref="C90:G90" si="35">C91+C92+C93+C94</f>
        <v>339486.51708999998</v>
      </c>
      <c r="D90" s="20">
        <f t="shared" si="35"/>
        <v>26650.00547</v>
      </c>
      <c r="E90" s="20">
        <f t="shared" si="35"/>
        <v>36242.280830000003</v>
      </c>
      <c r="F90" s="20">
        <f t="shared" si="35"/>
        <v>40687.083630000001</v>
      </c>
      <c r="G90" s="20">
        <f t="shared" si="35"/>
        <v>58910.85716</v>
      </c>
      <c r="H90" s="20">
        <f>H91+H92+H93+H94</f>
        <v>56386</v>
      </c>
      <c r="I90" s="57"/>
      <c r="J90" s="20">
        <f>J91+J92+J93+J94</f>
        <v>59000</v>
      </c>
      <c r="K90" s="20">
        <f>K91+K92+K93+K94</f>
        <v>61610.29</v>
      </c>
      <c r="L90" s="11">
        <v>15</v>
      </c>
      <c r="M90" s="53"/>
    </row>
    <row r="91" spans="1:13" ht="23.25" customHeight="1" x14ac:dyDescent="0.2">
      <c r="A91" s="41">
        <v>71</v>
      </c>
      <c r="B91" s="26" t="s">
        <v>10</v>
      </c>
      <c r="C91" s="17">
        <v>0</v>
      </c>
      <c r="D91" s="17">
        <v>0</v>
      </c>
      <c r="E91" s="17">
        <v>0</v>
      </c>
      <c r="F91" s="17">
        <v>0</v>
      </c>
      <c r="G91" s="17">
        <v>0</v>
      </c>
      <c r="H91" s="17">
        <v>0</v>
      </c>
      <c r="I91" s="57"/>
      <c r="J91" s="17">
        <v>0</v>
      </c>
      <c r="K91" s="17">
        <v>0</v>
      </c>
      <c r="L91" s="11" t="s">
        <v>33</v>
      </c>
      <c r="M91" s="53"/>
    </row>
    <row r="92" spans="1:13" ht="18.75" customHeight="1" x14ac:dyDescent="0.2">
      <c r="A92" s="41">
        <v>72</v>
      </c>
      <c r="B92" s="6" t="s">
        <v>5</v>
      </c>
      <c r="C92" s="17">
        <v>0</v>
      </c>
      <c r="D92" s="17">
        <v>0</v>
      </c>
      <c r="E92" s="17">
        <v>0</v>
      </c>
      <c r="F92" s="17">
        <v>0</v>
      </c>
      <c r="G92" s="17">
        <v>0</v>
      </c>
      <c r="H92" s="17">
        <v>0</v>
      </c>
      <c r="I92" s="57"/>
      <c r="J92" s="17">
        <v>0</v>
      </c>
      <c r="K92" s="17">
        <v>0</v>
      </c>
      <c r="L92" s="11" t="s">
        <v>33</v>
      </c>
      <c r="M92" s="53"/>
    </row>
    <row r="93" spans="1:13" ht="21" customHeight="1" x14ac:dyDescent="0.2">
      <c r="A93" s="41">
        <v>73</v>
      </c>
      <c r="B93" s="6" t="s">
        <v>12</v>
      </c>
      <c r="C93" s="16">
        <f>D93+E93+F93+G93+H93+J93+K93</f>
        <v>339486.51708999998</v>
      </c>
      <c r="D93" s="17">
        <v>26650.00547</v>
      </c>
      <c r="E93" s="17">
        <v>36242.280830000003</v>
      </c>
      <c r="F93" s="17">
        <v>40687.083630000001</v>
      </c>
      <c r="G93" s="17">
        <v>58910.85716</v>
      </c>
      <c r="H93" s="17">
        <v>56386</v>
      </c>
      <c r="I93" s="57"/>
      <c r="J93" s="17">
        <v>59000</v>
      </c>
      <c r="K93" s="17">
        <v>61610.29</v>
      </c>
      <c r="L93" s="11" t="s">
        <v>33</v>
      </c>
      <c r="M93" s="53"/>
    </row>
    <row r="94" spans="1:13" ht="21" customHeight="1" x14ac:dyDescent="0.2">
      <c r="A94" s="41">
        <v>74</v>
      </c>
      <c r="B94" s="6" t="s">
        <v>11</v>
      </c>
      <c r="C94" s="17">
        <v>0</v>
      </c>
      <c r="D94" s="17">
        <v>0</v>
      </c>
      <c r="E94" s="17">
        <v>0</v>
      </c>
      <c r="F94" s="17">
        <v>0</v>
      </c>
      <c r="G94" s="17">
        <v>0</v>
      </c>
      <c r="H94" s="17">
        <v>0</v>
      </c>
      <c r="I94" s="24"/>
      <c r="J94" s="17">
        <v>0</v>
      </c>
      <c r="K94" s="17">
        <v>0</v>
      </c>
      <c r="L94" s="11" t="s">
        <v>33</v>
      </c>
      <c r="M94" s="53"/>
    </row>
    <row r="95" spans="1:13" ht="53.25" customHeight="1" x14ac:dyDescent="0.2">
      <c r="A95" s="41">
        <v>75</v>
      </c>
      <c r="B95" s="26" t="s">
        <v>45</v>
      </c>
      <c r="C95" s="15">
        <f t="shared" ref="C95:G95" si="36">C96+C97+C98+C99</f>
        <v>2359.44</v>
      </c>
      <c r="D95" s="15">
        <f t="shared" si="36"/>
        <v>198</v>
      </c>
      <c r="E95" s="15">
        <f t="shared" si="36"/>
        <v>0</v>
      </c>
      <c r="F95" s="15">
        <f t="shared" si="36"/>
        <v>381.15</v>
      </c>
      <c r="G95" s="15">
        <f t="shared" si="36"/>
        <v>70</v>
      </c>
      <c r="H95" s="15">
        <f>H96+H97+H98+H99</f>
        <v>100</v>
      </c>
      <c r="I95" s="24"/>
      <c r="J95" s="15">
        <f>J96+J97+J98+J99</f>
        <v>1110.29</v>
      </c>
      <c r="K95" s="15">
        <f>K96+K97+K98+K99</f>
        <v>500</v>
      </c>
      <c r="L95" s="11">
        <v>15</v>
      </c>
      <c r="M95" s="53"/>
    </row>
    <row r="96" spans="1:13" ht="23.25" customHeight="1" x14ac:dyDescent="0.2">
      <c r="A96" s="41">
        <v>76</v>
      </c>
      <c r="B96" s="26" t="s">
        <v>10</v>
      </c>
      <c r="C96" s="16">
        <v>0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26"/>
      <c r="J96" s="16">
        <v>0</v>
      </c>
      <c r="K96" s="16">
        <v>0</v>
      </c>
      <c r="L96" s="11" t="s">
        <v>33</v>
      </c>
      <c r="M96" s="53"/>
    </row>
    <row r="97" spans="1:13" ht="23.25" customHeight="1" x14ac:dyDescent="0.2">
      <c r="A97" s="41">
        <v>77</v>
      </c>
      <c r="B97" s="26" t="s">
        <v>18</v>
      </c>
      <c r="C97" s="16"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26"/>
      <c r="J97" s="16">
        <v>0</v>
      </c>
      <c r="K97" s="16">
        <v>0</v>
      </c>
      <c r="L97" s="11" t="s">
        <v>33</v>
      </c>
      <c r="M97" s="53"/>
    </row>
    <row r="98" spans="1:13" ht="20.25" customHeight="1" x14ac:dyDescent="0.2">
      <c r="A98" s="41">
        <v>78</v>
      </c>
      <c r="B98" s="6" t="s">
        <v>12</v>
      </c>
      <c r="C98" s="16">
        <f>D98+E98+F98+G98+H98+J98+K98</f>
        <v>2359.44</v>
      </c>
      <c r="D98" s="16">
        <v>198</v>
      </c>
      <c r="E98" s="16">
        <v>0</v>
      </c>
      <c r="F98" s="16">
        <v>381.15</v>
      </c>
      <c r="G98" s="16">
        <v>70</v>
      </c>
      <c r="H98" s="16">
        <v>100</v>
      </c>
      <c r="I98" s="26"/>
      <c r="J98" s="16">
        <v>1110.29</v>
      </c>
      <c r="K98" s="16">
        <v>500</v>
      </c>
      <c r="L98" s="11" t="s">
        <v>33</v>
      </c>
      <c r="M98" s="53"/>
    </row>
    <row r="99" spans="1:13" ht="20.25" customHeight="1" x14ac:dyDescent="0.2">
      <c r="A99" s="41">
        <v>79</v>
      </c>
      <c r="B99" s="6" t="s">
        <v>11</v>
      </c>
      <c r="C99" s="16"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26"/>
      <c r="J99" s="16">
        <v>0</v>
      </c>
      <c r="K99" s="16">
        <v>0</v>
      </c>
      <c r="L99" s="11" t="s">
        <v>33</v>
      </c>
      <c r="M99" s="53"/>
    </row>
    <row r="100" spans="1:13" ht="45" x14ac:dyDescent="0.2">
      <c r="A100" s="41">
        <v>80</v>
      </c>
      <c r="B100" s="6" t="s">
        <v>46</v>
      </c>
      <c r="C100" s="18">
        <f t="shared" ref="C100:G100" si="37">C101+C102+C103+C104</f>
        <v>53817.252699999997</v>
      </c>
      <c r="D100" s="18">
        <f t="shared" si="37"/>
        <v>2000</v>
      </c>
      <c r="E100" s="18">
        <f t="shared" si="37"/>
        <v>2807.79</v>
      </c>
      <c r="F100" s="18">
        <f t="shared" si="37"/>
        <v>7202.7489999999998</v>
      </c>
      <c r="G100" s="18">
        <f t="shared" si="37"/>
        <v>7001.7137000000002</v>
      </c>
      <c r="H100" s="18">
        <f>H101+H102+H103+H104</f>
        <v>8805</v>
      </c>
      <c r="I100" s="57"/>
      <c r="J100" s="18">
        <f>J101+J102+J103+J104</f>
        <v>13000</v>
      </c>
      <c r="K100" s="18">
        <f>K101+K102+K103+K104</f>
        <v>13000</v>
      </c>
      <c r="L100" s="11">
        <v>16</v>
      </c>
      <c r="M100" s="53"/>
    </row>
    <row r="101" spans="1:13" ht="21.75" customHeight="1" x14ac:dyDescent="0.2">
      <c r="A101" s="41">
        <v>81</v>
      </c>
      <c r="B101" s="26" t="s">
        <v>10</v>
      </c>
      <c r="C101" s="16">
        <v>0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57"/>
      <c r="J101" s="16">
        <v>0</v>
      </c>
      <c r="K101" s="16">
        <v>0</v>
      </c>
      <c r="L101" s="11" t="s">
        <v>33</v>
      </c>
      <c r="M101" s="53"/>
    </row>
    <row r="102" spans="1:13" ht="21" customHeight="1" x14ac:dyDescent="0.2">
      <c r="A102" s="41">
        <v>82</v>
      </c>
      <c r="B102" s="26" t="s">
        <v>18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57"/>
      <c r="J102" s="16">
        <v>0</v>
      </c>
      <c r="K102" s="16">
        <v>0</v>
      </c>
      <c r="L102" s="11" t="s">
        <v>33</v>
      </c>
      <c r="M102" s="53"/>
    </row>
    <row r="103" spans="1:13" ht="18.75" customHeight="1" x14ac:dyDescent="0.2">
      <c r="A103" s="41">
        <v>83</v>
      </c>
      <c r="B103" s="6" t="s">
        <v>12</v>
      </c>
      <c r="C103" s="16">
        <f>D103+E103+F103+G103+H103+J103+K103</f>
        <v>53817.252699999997</v>
      </c>
      <c r="D103" s="16">
        <v>2000</v>
      </c>
      <c r="E103" s="16">
        <v>2807.79</v>
      </c>
      <c r="F103" s="16">
        <v>7202.7489999999998</v>
      </c>
      <c r="G103" s="16">
        <v>7001.7137000000002</v>
      </c>
      <c r="H103" s="16">
        <v>8805</v>
      </c>
      <c r="I103" s="57"/>
      <c r="J103" s="16">
        <v>13000</v>
      </c>
      <c r="K103" s="16">
        <v>13000</v>
      </c>
      <c r="L103" s="11" t="s">
        <v>33</v>
      </c>
      <c r="M103" s="53"/>
    </row>
    <row r="104" spans="1:13" ht="18.75" customHeight="1" x14ac:dyDescent="0.2">
      <c r="A104" s="41">
        <v>84</v>
      </c>
      <c r="B104" s="6" t="s">
        <v>11</v>
      </c>
      <c r="C104" s="16"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24"/>
      <c r="J104" s="16">
        <v>0</v>
      </c>
      <c r="K104" s="16">
        <v>0</v>
      </c>
      <c r="L104" s="11" t="s">
        <v>33</v>
      </c>
      <c r="M104" s="53"/>
    </row>
    <row r="105" spans="1:13" ht="36" customHeight="1" x14ac:dyDescent="0.2">
      <c r="A105" s="41">
        <v>85</v>
      </c>
      <c r="B105" s="13" t="s">
        <v>47</v>
      </c>
      <c r="C105" s="21">
        <f>SUM(C106:C108)</f>
        <v>91406.985939999999</v>
      </c>
      <c r="D105" s="21">
        <f t="shared" ref="D105:H105" si="38">SUM(D106:D108)</f>
        <v>8816.6109400000005</v>
      </c>
      <c r="E105" s="21">
        <f t="shared" si="38"/>
        <v>10169.35</v>
      </c>
      <c r="F105" s="21">
        <f t="shared" si="38"/>
        <v>2299.9749999999999</v>
      </c>
      <c r="G105" s="21">
        <f t="shared" si="38"/>
        <v>5371.05</v>
      </c>
      <c r="H105" s="21">
        <f t="shared" si="38"/>
        <v>24750</v>
      </c>
      <c r="I105" s="14"/>
      <c r="J105" s="21">
        <f t="shared" ref="J105:K105" si="39">SUM(J106:J108)</f>
        <v>20000</v>
      </c>
      <c r="K105" s="21">
        <f t="shared" si="39"/>
        <v>20000</v>
      </c>
      <c r="L105" s="12">
        <v>17</v>
      </c>
      <c r="M105" s="53"/>
    </row>
    <row r="106" spans="1:13" ht="18" customHeight="1" x14ac:dyDescent="0.2">
      <c r="A106" s="41">
        <v>86</v>
      </c>
      <c r="B106" s="26" t="s">
        <v>10</v>
      </c>
      <c r="C106" s="16"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24"/>
      <c r="J106" s="16">
        <v>0</v>
      </c>
      <c r="K106" s="16">
        <v>0</v>
      </c>
      <c r="L106" s="11" t="s">
        <v>33</v>
      </c>
      <c r="M106" s="53"/>
    </row>
    <row r="107" spans="1:13" ht="21" customHeight="1" x14ac:dyDescent="0.2">
      <c r="A107" s="41">
        <v>87</v>
      </c>
      <c r="B107" s="26" t="s">
        <v>18</v>
      </c>
      <c r="C107" s="16"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24"/>
      <c r="J107" s="16">
        <v>0</v>
      </c>
      <c r="K107" s="16">
        <v>0</v>
      </c>
      <c r="L107" s="11" t="s">
        <v>33</v>
      </c>
      <c r="M107" s="53"/>
    </row>
    <row r="108" spans="1:13" ht="21" customHeight="1" x14ac:dyDescent="0.2">
      <c r="A108" s="41">
        <v>88</v>
      </c>
      <c r="B108" s="6" t="s">
        <v>12</v>
      </c>
      <c r="C108" s="16">
        <f>D108+E108+F108+G108+H108+J108+K108</f>
        <v>91406.985939999999</v>
      </c>
      <c r="D108" s="16">
        <v>8816.6109400000005</v>
      </c>
      <c r="E108" s="16">
        <v>10169.35</v>
      </c>
      <c r="F108" s="16">
        <v>2299.9749999999999</v>
      </c>
      <c r="G108" s="16">
        <v>5371.05</v>
      </c>
      <c r="H108" s="16">
        <v>24750</v>
      </c>
      <c r="I108" s="26"/>
      <c r="J108" s="16">
        <v>20000</v>
      </c>
      <c r="K108" s="16">
        <v>20000</v>
      </c>
      <c r="L108" s="11" t="s">
        <v>33</v>
      </c>
      <c r="M108" s="53"/>
    </row>
    <row r="109" spans="1:13" ht="21" customHeight="1" x14ac:dyDescent="0.2">
      <c r="A109" s="41">
        <v>89</v>
      </c>
      <c r="B109" s="6" t="s">
        <v>11</v>
      </c>
      <c r="C109" s="16"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26"/>
      <c r="J109" s="16">
        <v>0</v>
      </c>
      <c r="K109" s="16">
        <v>0</v>
      </c>
      <c r="L109" s="11" t="s">
        <v>33</v>
      </c>
      <c r="M109" s="53"/>
    </row>
    <row r="110" spans="1:13" ht="45" x14ac:dyDescent="0.2">
      <c r="A110" s="41">
        <v>90</v>
      </c>
      <c r="B110" s="6" t="s">
        <v>48</v>
      </c>
      <c r="C110" s="15">
        <f t="shared" ref="C110:G110" si="40">C111+C112+C113+C114</f>
        <v>103404.25450000001</v>
      </c>
      <c r="D110" s="15">
        <f t="shared" si="40"/>
        <v>0</v>
      </c>
      <c r="E110" s="15">
        <f t="shared" si="40"/>
        <v>3461.1635999999999</v>
      </c>
      <c r="F110" s="15">
        <f t="shared" si="40"/>
        <v>59943.090900000003</v>
      </c>
      <c r="G110" s="15">
        <f t="shared" si="40"/>
        <v>0</v>
      </c>
      <c r="H110" s="15">
        <f>H111+H112+H113+H114</f>
        <v>0</v>
      </c>
      <c r="I110" s="24"/>
      <c r="J110" s="15">
        <f>J111+J112+J113+J114</f>
        <v>20000</v>
      </c>
      <c r="K110" s="15">
        <f>K111+K112+K113+K114</f>
        <v>20000</v>
      </c>
      <c r="L110" s="11">
        <v>13</v>
      </c>
      <c r="M110" s="53"/>
    </row>
    <row r="111" spans="1:13" ht="24.75" customHeight="1" x14ac:dyDescent="0.2">
      <c r="A111" s="41">
        <v>91</v>
      </c>
      <c r="B111" s="26" t="s">
        <v>10</v>
      </c>
      <c r="C111" s="16"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0</v>
      </c>
      <c r="I111" s="24"/>
      <c r="J111" s="16">
        <v>0</v>
      </c>
      <c r="K111" s="16">
        <v>0</v>
      </c>
      <c r="L111" s="11" t="s">
        <v>33</v>
      </c>
      <c r="M111" s="53"/>
    </row>
    <row r="112" spans="1:13" ht="21.75" customHeight="1" x14ac:dyDescent="0.2">
      <c r="A112" s="41">
        <v>92</v>
      </c>
      <c r="B112" s="26" t="s">
        <v>18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0</v>
      </c>
      <c r="I112" s="24"/>
      <c r="J112" s="16">
        <v>0</v>
      </c>
      <c r="K112" s="16">
        <v>0</v>
      </c>
      <c r="L112" s="11" t="s">
        <v>33</v>
      </c>
      <c r="M112" s="53"/>
    </row>
    <row r="113" spans="1:13" ht="27.75" customHeight="1" x14ac:dyDescent="0.2">
      <c r="A113" s="41">
        <v>93</v>
      </c>
      <c r="B113" s="6" t="s">
        <v>12</v>
      </c>
      <c r="C113" s="16">
        <f>D113+E113+F113+G113+H113+J113+K113</f>
        <v>103404.25450000001</v>
      </c>
      <c r="D113" s="16">
        <v>0</v>
      </c>
      <c r="E113" s="16">
        <v>3461.1635999999999</v>
      </c>
      <c r="F113" s="16">
        <v>59943.090900000003</v>
      </c>
      <c r="G113" s="16">
        <v>0</v>
      </c>
      <c r="H113" s="16">
        <v>0</v>
      </c>
      <c r="I113" s="24"/>
      <c r="J113" s="16">
        <v>20000</v>
      </c>
      <c r="K113" s="16">
        <v>20000</v>
      </c>
      <c r="L113" s="11" t="s">
        <v>33</v>
      </c>
      <c r="M113" s="53"/>
    </row>
    <row r="114" spans="1:13" ht="27.75" customHeight="1" x14ac:dyDescent="0.2">
      <c r="A114" s="41">
        <v>94</v>
      </c>
      <c r="B114" s="6" t="s">
        <v>11</v>
      </c>
      <c r="C114" s="16">
        <v>0</v>
      </c>
      <c r="D114" s="16">
        <v>0</v>
      </c>
      <c r="E114" s="16">
        <v>0</v>
      </c>
      <c r="F114" s="16">
        <v>0</v>
      </c>
      <c r="G114" s="16">
        <v>0</v>
      </c>
      <c r="H114" s="16">
        <v>0</v>
      </c>
      <c r="I114" s="24"/>
      <c r="J114" s="16">
        <v>0</v>
      </c>
      <c r="K114" s="16">
        <v>0</v>
      </c>
      <c r="L114" s="11" t="s">
        <v>33</v>
      </c>
      <c r="M114" s="53"/>
    </row>
    <row r="115" spans="1:13" ht="39.75" customHeight="1" x14ac:dyDescent="0.2">
      <c r="A115" s="41">
        <v>95</v>
      </c>
      <c r="B115" s="7" t="s">
        <v>49</v>
      </c>
      <c r="C115" s="15">
        <f>SUM(C116:C118)</f>
        <v>132502.73064999998</v>
      </c>
      <c r="D115" s="15">
        <f t="shared" ref="D115:H115" si="41">SUM(D116:D118)</f>
        <v>104269.70775</v>
      </c>
      <c r="E115" s="15">
        <f>SUM(E116:E118)</f>
        <v>28233.022900000004</v>
      </c>
      <c r="F115" s="15">
        <f t="shared" si="41"/>
        <v>0</v>
      </c>
      <c r="G115" s="15">
        <f t="shared" si="41"/>
        <v>0</v>
      </c>
      <c r="H115" s="15">
        <f t="shared" si="41"/>
        <v>0</v>
      </c>
      <c r="I115" s="57"/>
      <c r="J115" s="15">
        <f t="shared" ref="J115:K115" si="42">SUM(J116:J118)</f>
        <v>0</v>
      </c>
      <c r="K115" s="15">
        <f t="shared" si="42"/>
        <v>0</v>
      </c>
      <c r="L115" s="11">
        <v>13</v>
      </c>
      <c r="M115" s="53"/>
    </row>
    <row r="116" spans="1:13" ht="19.5" customHeight="1" x14ac:dyDescent="0.2">
      <c r="A116" s="41">
        <v>96</v>
      </c>
      <c r="B116" s="26" t="s">
        <v>10</v>
      </c>
      <c r="C116" s="16">
        <f>SUM(D116:H116)</f>
        <v>0</v>
      </c>
      <c r="D116" s="16">
        <v>0</v>
      </c>
      <c r="E116" s="16">
        <v>0</v>
      </c>
      <c r="F116" s="16">
        <v>0</v>
      </c>
      <c r="G116" s="16">
        <v>0</v>
      </c>
      <c r="H116" s="16">
        <v>0</v>
      </c>
      <c r="I116" s="57"/>
      <c r="J116" s="16">
        <v>0</v>
      </c>
      <c r="K116" s="16">
        <v>0</v>
      </c>
      <c r="L116" s="11" t="s">
        <v>33</v>
      </c>
      <c r="M116" s="53"/>
    </row>
    <row r="117" spans="1:13" ht="20.25" customHeight="1" x14ac:dyDescent="0.2">
      <c r="A117" s="41">
        <v>97</v>
      </c>
      <c r="B117" s="26" t="s">
        <v>18</v>
      </c>
      <c r="C117" s="16">
        <f>D117+E117+F117+G117+H117+J117+K117</f>
        <v>118011.94099999999</v>
      </c>
      <c r="D117" s="16">
        <v>96414.324999999997</v>
      </c>
      <c r="E117" s="16">
        <v>21597.616000000002</v>
      </c>
      <c r="F117" s="16">
        <v>0</v>
      </c>
      <c r="G117" s="16">
        <v>0</v>
      </c>
      <c r="H117" s="16">
        <v>0</v>
      </c>
      <c r="I117" s="57"/>
      <c r="J117" s="16">
        <v>0</v>
      </c>
      <c r="K117" s="16">
        <v>0</v>
      </c>
      <c r="L117" s="11" t="s">
        <v>33</v>
      </c>
      <c r="M117" s="53"/>
    </row>
    <row r="118" spans="1:13" ht="22.5" customHeight="1" x14ac:dyDescent="0.2">
      <c r="A118" s="41">
        <v>98</v>
      </c>
      <c r="B118" s="6" t="s">
        <v>12</v>
      </c>
      <c r="C118" s="16">
        <f>D118+E118+F118+G118+H118+J118+K118</f>
        <v>14490.789649999999</v>
      </c>
      <c r="D118" s="16">
        <v>7855.3827499999998</v>
      </c>
      <c r="E118" s="16">
        <v>6635.4069</v>
      </c>
      <c r="F118" s="16">
        <v>0</v>
      </c>
      <c r="G118" s="16">
        <v>0</v>
      </c>
      <c r="H118" s="16">
        <v>0</v>
      </c>
      <c r="I118" s="57"/>
      <c r="J118" s="16">
        <v>0</v>
      </c>
      <c r="K118" s="16">
        <v>0</v>
      </c>
      <c r="L118" s="11" t="s">
        <v>33</v>
      </c>
      <c r="M118" s="53"/>
    </row>
    <row r="119" spans="1:13" ht="22.5" customHeight="1" x14ac:dyDescent="0.2">
      <c r="A119" s="41">
        <v>99</v>
      </c>
      <c r="B119" s="6" t="s">
        <v>11</v>
      </c>
      <c r="C119" s="16">
        <v>0</v>
      </c>
      <c r="D119" s="16">
        <v>0</v>
      </c>
      <c r="E119" s="16">
        <v>0</v>
      </c>
      <c r="F119" s="16">
        <v>0</v>
      </c>
      <c r="G119" s="16">
        <v>0</v>
      </c>
      <c r="H119" s="16">
        <v>0</v>
      </c>
      <c r="I119" s="24"/>
      <c r="J119" s="16">
        <v>0</v>
      </c>
      <c r="K119" s="16">
        <v>0</v>
      </c>
      <c r="L119" s="11" t="s">
        <v>33</v>
      </c>
      <c r="M119" s="53"/>
    </row>
    <row r="120" spans="1:13" ht="42" customHeight="1" x14ac:dyDescent="0.2">
      <c r="A120" s="41">
        <v>100</v>
      </c>
      <c r="B120" s="7" t="s">
        <v>50</v>
      </c>
      <c r="C120" s="15">
        <f>SUM(C121:C123)</f>
        <v>112124.8333</v>
      </c>
      <c r="D120" s="15">
        <f>SUM(D121:D123)</f>
        <v>350.69053000000002</v>
      </c>
      <c r="E120" s="15">
        <f t="shared" ref="E120" si="43">SUM(E121:E123)</f>
        <v>111774.14277000001</v>
      </c>
      <c r="F120" s="15">
        <f t="shared" ref="F120:G120" si="44">F121+F122+F123+F130</f>
        <v>0</v>
      </c>
      <c r="G120" s="15">
        <f t="shared" si="44"/>
        <v>0</v>
      </c>
      <c r="H120" s="15">
        <f>H121+H122+H123+H130</f>
        <v>0</v>
      </c>
      <c r="I120" s="57"/>
      <c r="J120" s="15">
        <f>J121+J122+J123+J130</f>
        <v>0</v>
      </c>
      <c r="K120" s="15">
        <f>K121+K122+K123+K130</f>
        <v>0</v>
      </c>
      <c r="L120" s="11">
        <v>13</v>
      </c>
      <c r="M120" s="53"/>
    </row>
    <row r="121" spans="1:13" ht="26.25" customHeight="1" x14ac:dyDescent="0.2">
      <c r="A121" s="41">
        <v>101</v>
      </c>
      <c r="B121" s="26" t="s">
        <v>10</v>
      </c>
      <c r="C121" s="16">
        <v>0</v>
      </c>
      <c r="D121" s="16">
        <v>0</v>
      </c>
      <c r="E121" s="16">
        <v>0</v>
      </c>
      <c r="F121" s="16">
        <v>0</v>
      </c>
      <c r="G121" s="16">
        <v>0</v>
      </c>
      <c r="H121" s="16">
        <v>0</v>
      </c>
      <c r="I121" s="57"/>
      <c r="J121" s="16">
        <v>0</v>
      </c>
      <c r="K121" s="16">
        <v>0</v>
      </c>
      <c r="L121" s="11" t="s">
        <v>33</v>
      </c>
      <c r="M121" s="53"/>
    </row>
    <row r="122" spans="1:13" ht="27.75" customHeight="1" x14ac:dyDescent="0.2">
      <c r="A122" s="41">
        <v>102</v>
      </c>
      <c r="B122" s="26" t="s">
        <v>18</v>
      </c>
      <c r="C122" s="16">
        <f>D122+E122+F122+G122+H122+J122+K122</f>
        <v>104864.156</v>
      </c>
      <c r="D122" s="16">
        <v>333.15600000000001</v>
      </c>
      <c r="E122" s="16">
        <v>104531</v>
      </c>
      <c r="F122" s="16">
        <v>0</v>
      </c>
      <c r="G122" s="16">
        <v>0</v>
      </c>
      <c r="H122" s="16">
        <v>0</v>
      </c>
      <c r="I122" s="57"/>
      <c r="J122" s="16">
        <v>0</v>
      </c>
      <c r="K122" s="16">
        <v>0</v>
      </c>
      <c r="L122" s="11" t="s">
        <v>33</v>
      </c>
      <c r="M122" s="53"/>
    </row>
    <row r="123" spans="1:13" ht="31.5" customHeight="1" x14ac:dyDescent="0.2">
      <c r="A123" s="41">
        <v>103</v>
      </c>
      <c r="B123" s="6" t="s">
        <v>12</v>
      </c>
      <c r="C123" s="16">
        <f>D123+E123+F123+G123+H123+J123+K123</f>
        <v>7260.6773000000003</v>
      </c>
      <c r="D123" s="16">
        <v>17.53453</v>
      </c>
      <c r="E123" s="16">
        <v>7243.1427700000004</v>
      </c>
      <c r="F123" s="16">
        <v>0</v>
      </c>
      <c r="G123" s="16">
        <v>0</v>
      </c>
      <c r="H123" s="16">
        <v>0</v>
      </c>
      <c r="I123" s="57"/>
      <c r="J123" s="16">
        <v>0</v>
      </c>
      <c r="K123" s="16">
        <v>0</v>
      </c>
      <c r="L123" s="11" t="s">
        <v>33</v>
      </c>
      <c r="M123" s="53"/>
    </row>
    <row r="124" spans="1:13" ht="31.5" customHeight="1" x14ac:dyDescent="0.2">
      <c r="A124" s="41">
        <v>104</v>
      </c>
      <c r="B124" s="6" t="s">
        <v>11</v>
      </c>
      <c r="C124" s="16">
        <v>0</v>
      </c>
      <c r="D124" s="16">
        <v>0</v>
      </c>
      <c r="E124" s="16">
        <v>0</v>
      </c>
      <c r="F124" s="16">
        <v>0</v>
      </c>
      <c r="G124" s="16">
        <v>0</v>
      </c>
      <c r="H124" s="16">
        <v>0</v>
      </c>
      <c r="I124" s="24"/>
      <c r="J124" s="16">
        <v>0</v>
      </c>
      <c r="K124" s="16">
        <v>0</v>
      </c>
      <c r="L124" s="11" t="s">
        <v>33</v>
      </c>
      <c r="M124" s="53"/>
    </row>
    <row r="125" spans="1:13" ht="42" customHeight="1" x14ac:dyDescent="0.2">
      <c r="A125" s="41">
        <v>105</v>
      </c>
      <c r="B125" s="7" t="s">
        <v>51</v>
      </c>
      <c r="C125" s="15">
        <f>SUM(C126:C128)</f>
        <v>176105.45715999999</v>
      </c>
      <c r="D125" s="15">
        <f>SUM(D126:D128)</f>
        <v>0</v>
      </c>
      <c r="E125" s="15">
        <f t="shared" ref="E125" si="45">SUM(E126:E128)</f>
        <v>0</v>
      </c>
      <c r="F125" s="15">
        <f>F126+F127+F128+F130</f>
        <v>149753.64786</v>
      </c>
      <c r="G125" s="15">
        <f>G126+G127+G128+G130</f>
        <v>26351.809300000001</v>
      </c>
      <c r="H125" s="15">
        <f>H126+H127+H128+H130</f>
        <v>0</v>
      </c>
      <c r="I125" s="57"/>
      <c r="J125" s="15">
        <f>J126+J127+J128+J130</f>
        <v>0</v>
      </c>
      <c r="K125" s="15">
        <f>K126+K127+K128+K130</f>
        <v>0</v>
      </c>
      <c r="L125" s="11">
        <v>12</v>
      </c>
      <c r="M125" s="53"/>
    </row>
    <row r="126" spans="1:13" ht="26.25" customHeight="1" x14ac:dyDescent="0.2">
      <c r="A126" s="41">
        <v>106</v>
      </c>
      <c r="B126" s="26" t="s">
        <v>10</v>
      </c>
      <c r="C126" s="16">
        <v>0</v>
      </c>
      <c r="D126" s="16">
        <v>0</v>
      </c>
      <c r="E126" s="16">
        <v>0</v>
      </c>
      <c r="F126" s="16">
        <v>0</v>
      </c>
      <c r="G126" s="16">
        <v>0</v>
      </c>
      <c r="H126" s="16">
        <v>0</v>
      </c>
      <c r="I126" s="57"/>
      <c r="J126" s="16">
        <v>0</v>
      </c>
      <c r="K126" s="16">
        <v>0</v>
      </c>
      <c r="L126" s="11" t="s">
        <v>33</v>
      </c>
      <c r="M126" s="53"/>
    </row>
    <row r="127" spans="1:13" ht="27.75" customHeight="1" x14ac:dyDescent="0.2">
      <c r="A127" s="41">
        <v>107</v>
      </c>
      <c r="B127" s="26" t="s">
        <v>18</v>
      </c>
      <c r="C127" s="16">
        <f>D127+E127+F127+G127+H127+J127+K127</f>
        <v>161338.71799999999</v>
      </c>
      <c r="D127" s="16">
        <v>0</v>
      </c>
      <c r="E127" s="16">
        <v>0</v>
      </c>
      <c r="F127" s="16">
        <v>136304.5</v>
      </c>
      <c r="G127" s="16">
        <v>25034.218000000001</v>
      </c>
      <c r="H127" s="16">
        <v>0</v>
      </c>
      <c r="I127" s="57"/>
      <c r="J127" s="16">
        <v>0</v>
      </c>
      <c r="K127" s="16">
        <v>0</v>
      </c>
      <c r="L127" s="11" t="s">
        <v>33</v>
      </c>
      <c r="M127" s="53"/>
    </row>
    <row r="128" spans="1:13" ht="31.5" customHeight="1" x14ac:dyDescent="0.2">
      <c r="A128" s="41">
        <v>108</v>
      </c>
      <c r="B128" s="6" t="s">
        <v>39</v>
      </c>
      <c r="C128" s="16">
        <f>D128+E128+F128+G128+H128+J128+K128</f>
        <v>14766.739159999999</v>
      </c>
      <c r="D128" s="16">
        <v>0</v>
      </c>
      <c r="E128" s="16">
        <v>0</v>
      </c>
      <c r="F128" s="16">
        <v>13449.147859999999</v>
      </c>
      <c r="G128" s="16">
        <v>1317.5913</v>
      </c>
      <c r="H128" s="16">
        <v>0</v>
      </c>
      <c r="I128" s="57"/>
      <c r="J128" s="16">
        <v>0</v>
      </c>
      <c r="K128" s="16">
        <v>0</v>
      </c>
      <c r="L128" s="11" t="s">
        <v>33</v>
      </c>
      <c r="M128" s="53"/>
    </row>
    <row r="129" spans="1:13" ht="19.5" customHeight="1" x14ac:dyDescent="0.2">
      <c r="A129" s="45">
        <v>109</v>
      </c>
      <c r="B129" s="6" t="s">
        <v>40</v>
      </c>
      <c r="C129" s="16">
        <f>D129+E129+F129+G129+H129+J129+K129</f>
        <v>14766.739159999999</v>
      </c>
      <c r="D129" s="16">
        <v>0</v>
      </c>
      <c r="E129" s="16">
        <v>0</v>
      </c>
      <c r="F129" s="16">
        <v>13449.147859999999</v>
      </c>
      <c r="G129" s="16">
        <v>1317.5913</v>
      </c>
      <c r="H129" s="16">
        <v>0</v>
      </c>
      <c r="I129" s="44"/>
      <c r="J129" s="16">
        <v>0</v>
      </c>
      <c r="K129" s="16">
        <v>0</v>
      </c>
      <c r="L129" s="11"/>
      <c r="M129" s="53"/>
    </row>
    <row r="130" spans="1:13" ht="31.5" customHeight="1" x14ac:dyDescent="0.2">
      <c r="A130" s="45">
        <v>110</v>
      </c>
      <c r="B130" s="6" t="s">
        <v>11</v>
      </c>
      <c r="C130" s="16">
        <f>D130+E130+F130+G130+H130+J130</f>
        <v>0</v>
      </c>
      <c r="D130" s="16">
        <v>0</v>
      </c>
      <c r="E130" s="16">
        <v>0</v>
      </c>
      <c r="F130" s="16">
        <v>0</v>
      </c>
      <c r="G130" s="16">
        <v>0</v>
      </c>
      <c r="H130" s="16">
        <v>0</v>
      </c>
      <c r="I130" s="24"/>
      <c r="J130" s="16">
        <v>0</v>
      </c>
      <c r="K130" s="16">
        <v>0</v>
      </c>
      <c r="L130" s="11" t="s">
        <v>33</v>
      </c>
      <c r="M130" s="53"/>
    </row>
    <row r="131" spans="1:13" ht="72" customHeight="1" x14ac:dyDescent="0.2">
      <c r="A131" s="45">
        <v>111</v>
      </c>
      <c r="B131" s="7" t="s">
        <v>52</v>
      </c>
      <c r="C131" s="15">
        <f>SUM(C132:C134)</f>
        <v>322490.38553999999</v>
      </c>
      <c r="D131" s="15">
        <f>SUM(D132:D134)</f>
        <v>0</v>
      </c>
      <c r="E131" s="15">
        <f t="shared" ref="E131" si="46">SUM(E132:E134)</f>
        <v>0</v>
      </c>
      <c r="F131" s="15">
        <f>F132+F133+F134+F152</f>
        <v>0</v>
      </c>
      <c r="G131" s="15">
        <f>G132+G133+G134+G152</f>
        <v>84277.167600000001</v>
      </c>
      <c r="H131" s="15">
        <f>H132+H133+H134+H152</f>
        <v>238213.21794</v>
      </c>
      <c r="I131" s="57"/>
      <c r="J131" s="15">
        <f>J132+J133+J134+J152</f>
        <v>0</v>
      </c>
      <c r="K131" s="15">
        <f>K132+K133+K134+K152</f>
        <v>0</v>
      </c>
      <c r="L131" s="11">
        <v>13</v>
      </c>
      <c r="M131" s="53"/>
    </row>
    <row r="132" spans="1:13" ht="26.25" customHeight="1" x14ac:dyDescent="0.2">
      <c r="A132" s="45">
        <v>112</v>
      </c>
      <c r="B132" s="37" t="s">
        <v>10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57"/>
      <c r="J132" s="16">
        <v>0</v>
      </c>
      <c r="K132" s="16">
        <v>0</v>
      </c>
      <c r="L132" s="11" t="s">
        <v>33</v>
      </c>
      <c r="M132" s="53"/>
    </row>
    <row r="133" spans="1:13" ht="27.75" customHeight="1" x14ac:dyDescent="0.2">
      <c r="A133" s="45">
        <v>113</v>
      </c>
      <c r="B133" s="37" t="s">
        <v>18</v>
      </c>
      <c r="C133" s="16">
        <f>D133+E133+F133+G133+H133+J133+K133</f>
        <v>292423.86083999998</v>
      </c>
      <c r="D133" s="16">
        <v>0</v>
      </c>
      <c r="E133" s="16">
        <v>0</v>
      </c>
      <c r="F133" s="16">
        <v>0</v>
      </c>
      <c r="G133" s="16">
        <v>71800.182000000001</v>
      </c>
      <c r="H133" s="16">
        <v>220623.67884000001</v>
      </c>
      <c r="I133" s="57"/>
      <c r="J133" s="16">
        <v>0</v>
      </c>
      <c r="K133" s="16">
        <v>0</v>
      </c>
      <c r="L133" s="11" t="s">
        <v>33</v>
      </c>
      <c r="M133" s="53"/>
    </row>
    <row r="134" spans="1:13" ht="31.5" customHeight="1" x14ac:dyDescent="0.2">
      <c r="A134" s="45">
        <v>114</v>
      </c>
      <c r="B134" s="6" t="s">
        <v>39</v>
      </c>
      <c r="C134" s="16">
        <f>D134+E134+F134+G134+H134+J134+K134</f>
        <v>30066.524700000002</v>
      </c>
      <c r="D134" s="16">
        <v>0</v>
      </c>
      <c r="E134" s="16">
        <v>0</v>
      </c>
      <c r="F134" s="16">
        <v>0</v>
      </c>
      <c r="G134" s="16">
        <v>12476.9856</v>
      </c>
      <c r="H134" s="16">
        <v>17589.539100000002</v>
      </c>
      <c r="I134" s="57"/>
      <c r="J134" s="16">
        <v>0</v>
      </c>
      <c r="K134" s="16">
        <v>0</v>
      </c>
      <c r="L134" s="11" t="s">
        <v>33</v>
      </c>
      <c r="M134" s="53"/>
    </row>
    <row r="135" spans="1:13" ht="20.25" customHeight="1" x14ac:dyDescent="0.2">
      <c r="A135" s="45">
        <v>115</v>
      </c>
      <c r="B135" s="6" t="s">
        <v>40</v>
      </c>
      <c r="C135" s="16">
        <f>D135+E135+F135+G135+H135+J135+K135</f>
        <v>11612.232400000001</v>
      </c>
      <c r="D135" s="16">
        <v>0</v>
      </c>
      <c r="E135" s="16">
        <v>0</v>
      </c>
      <c r="F135" s="16">
        <v>0</v>
      </c>
      <c r="G135" s="16">
        <v>3778.9569999999999</v>
      </c>
      <c r="H135" s="16">
        <v>7833.2754000000004</v>
      </c>
      <c r="I135" s="44"/>
      <c r="J135" s="16">
        <v>0</v>
      </c>
      <c r="K135" s="16">
        <v>0</v>
      </c>
      <c r="L135" s="11"/>
      <c r="M135" s="53"/>
    </row>
    <row r="136" spans="1:13" ht="31.5" customHeight="1" x14ac:dyDescent="0.2">
      <c r="A136" s="45">
        <v>116</v>
      </c>
      <c r="B136" s="6" t="s">
        <v>11</v>
      </c>
      <c r="C136" s="16"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39"/>
      <c r="J136" s="16">
        <v>0</v>
      </c>
      <c r="K136" s="16">
        <v>0</v>
      </c>
      <c r="L136" s="11" t="s">
        <v>33</v>
      </c>
      <c r="M136" s="53"/>
    </row>
    <row r="137" spans="1:13" ht="72" customHeight="1" x14ac:dyDescent="0.2">
      <c r="A137" s="45">
        <v>117</v>
      </c>
      <c r="B137" s="7" t="s">
        <v>53</v>
      </c>
      <c r="C137" s="15">
        <f>SUM(C138:C140)</f>
        <v>91653.602540000007</v>
      </c>
      <c r="D137" s="15">
        <f>SUM(D138:D140)</f>
        <v>0</v>
      </c>
      <c r="E137" s="15">
        <f t="shared" ref="E137" si="47">SUM(E138:E140)</f>
        <v>0</v>
      </c>
      <c r="F137" s="15">
        <f>F142+F140+F139+F138</f>
        <v>0</v>
      </c>
      <c r="G137" s="15">
        <f>G142+G140+G139+G138</f>
        <v>69960.6829</v>
      </c>
      <c r="H137" s="15">
        <f>H142+H140+H139+H138</f>
        <v>21692.91964</v>
      </c>
      <c r="I137" s="57"/>
      <c r="J137" s="15">
        <f>J142+J140+J139+J138</f>
        <v>0</v>
      </c>
      <c r="K137" s="15">
        <f>K142+K140+K139+K138</f>
        <v>0</v>
      </c>
      <c r="L137" s="11">
        <v>13</v>
      </c>
      <c r="M137" s="53"/>
    </row>
    <row r="138" spans="1:13" ht="26.25" customHeight="1" x14ac:dyDescent="0.2">
      <c r="A138" s="45">
        <v>118</v>
      </c>
      <c r="B138" s="40" t="s">
        <v>10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57"/>
      <c r="J138" s="16">
        <v>0</v>
      </c>
      <c r="K138" s="16">
        <v>0</v>
      </c>
      <c r="L138" s="11" t="s">
        <v>33</v>
      </c>
      <c r="M138" s="53"/>
    </row>
    <row r="139" spans="1:13" ht="27.75" customHeight="1" x14ac:dyDescent="0.2">
      <c r="A139" s="45">
        <v>119</v>
      </c>
      <c r="B139" s="40" t="s">
        <v>18</v>
      </c>
      <c r="C139" s="16">
        <f>D139+E139+F139+G139+H139+J139+K139</f>
        <v>87380.819640000002</v>
      </c>
      <c r="D139" s="16">
        <v>0</v>
      </c>
      <c r="E139" s="16">
        <v>0</v>
      </c>
      <c r="F139" s="16">
        <v>0</v>
      </c>
      <c r="G139" s="16">
        <v>65687.899999999994</v>
      </c>
      <c r="H139" s="16">
        <v>21692.91964</v>
      </c>
      <c r="I139" s="57"/>
      <c r="J139" s="16">
        <v>0</v>
      </c>
      <c r="K139" s="16">
        <v>0</v>
      </c>
      <c r="L139" s="11" t="s">
        <v>33</v>
      </c>
      <c r="M139" s="53"/>
    </row>
    <row r="140" spans="1:13" ht="31.5" customHeight="1" x14ac:dyDescent="0.2">
      <c r="A140" s="45">
        <v>120</v>
      </c>
      <c r="B140" s="6" t="s">
        <v>39</v>
      </c>
      <c r="C140" s="16">
        <f>D140+E140+F140+G140+H140+J140+K140</f>
        <v>4272.7829000000002</v>
      </c>
      <c r="D140" s="16">
        <v>0</v>
      </c>
      <c r="E140" s="16">
        <v>0</v>
      </c>
      <c r="F140" s="16">
        <v>0</v>
      </c>
      <c r="G140" s="16">
        <v>4272.7829000000002</v>
      </c>
      <c r="H140" s="16">
        <v>0</v>
      </c>
      <c r="I140" s="57"/>
      <c r="J140" s="16">
        <v>0</v>
      </c>
      <c r="K140" s="16">
        <v>0</v>
      </c>
      <c r="L140" s="11" t="s">
        <v>33</v>
      </c>
      <c r="M140" s="53"/>
    </row>
    <row r="141" spans="1:13" ht="17.25" customHeight="1" x14ac:dyDescent="0.2">
      <c r="A141" s="45">
        <v>121</v>
      </c>
      <c r="B141" s="6" t="s">
        <v>40</v>
      </c>
      <c r="C141" s="16">
        <f>D141+E141+F141+G141+H141+J141+K141</f>
        <v>3506.63</v>
      </c>
      <c r="D141" s="16">
        <v>0</v>
      </c>
      <c r="E141" s="16">
        <v>0</v>
      </c>
      <c r="F141" s="16">
        <v>0</v>
      </c>
      <c r="G141" s="16">
        <v>3506.63</v>
      </c>
      <c r="H141" s="16">
        <v>0</v>
      </c>
      <c r="I141" s="44"/>
      <c r="J141" s="16">
        <v>0</v>
      </c>
      <c r="K141" s="16">
        <v>0</v>
      </c>
      <c r="L141" s="11"/>
      <c r="M141" s="53"/>
    </row>
    <row r="142" spans="1:13" ht="31.5" customHeight="1" x14ac:dyDescent="0.2">
      <c r="A142" s="45">
        <v>122</v>
      </c>
      <c r="B142" s="6" t="s">
        <v>11</v>
      </c>
      <c r="C142" s="16">
        <v>0</v>
      </c>
      <c r="D142" s="16">
        <v>0</v>
      </c>
      <c r="E142" s="16">
        <v>0</v>
      </c>
      <c r="F142" s="16">
        <v>0</v>
      </c>
      <c r="G142" s="16">
        <v>0</v>
      </c>
      <c r="H142" s="16">
        <v>0</v>
      </c>
      <c r="I142" s="39"/>
      <c r="J142" s="16">
        <v>0</v>
      </c>
      <c r="K142" s="16">
        <v>0</v>
      </c>
      <c r="L142" s="11" t="s">
        <v>33</v>
      </c>
      <c r="M142" s="53"/>
    </row>
    <row r="143" spans="1:13" ht="39.75" customHeight="1" x14ac:dyDescent="0.2">
      <c r="A143" s="45">
        <v>123</v>
      </c>
      <c r="B143" s="54" t="s">
        <v>38</v>
      </c>
      <c r="C143" s="55"/>
      <c r="D143" s="55"/>
      <c r="E143" s="55"/>
      <c r="F143" s="55"/>
      <c r="G143" s="55"/>
      <c r="H143" s="55"/>
      <c r="I143" s="55"/>
      <c r="J143" s="56"/>
      <c r="K143" s="50"/>
      <c r="L143" s="11"/>
      <c r="M143" s="53"/>
    </row>
    <row r="144" spans="1:13" ht="23.25" customHeight="1" x14ac:dyDescent="0.2">
      <c r="A144" s="45">
        <v>124</v>
      </c>
      <c r="B144" s="6" t="s">
        <v>19</v>
      </c>
      <c r="C144" s="15">
        <f>C154</f>
        <v>7598.1283100000001</v>
      </c>
      <c r="D144" s="15">
        <f t="shared" ref="D144:H144" si="48">D145+D146+D147</f>
        <v>49.994999999999997</v>
      </c>
      <c r="E144" s="15">
        <f t="shared" si="48"/>
        <v>0</v>
      </c>
      <c r="F144" s="15">
        <f t="shared" si="48"/>
        <v>50</v>
      </c>
      <c r="G144" s="15">
        <f t="shared" si="48"/>
        <v>1198.1333099999999</v>
      </c>
      <c r="H144" s="15">
        <f t="shared" si="48"/>
        <v>2100</v>
      </c>
      <c r="I144" s="30"/>
      <c r="J144" s="15">
        <f t="shared" ref="J144:K144" si="49">J145+J146+J147</f>
        <v>2100</v>
      </c>
      <c r="K144" s="15">
        <f t="shared" si="49"/>
        <v>2100</v>
      </c>
      <c r="L144" s="11" t="s">
        <v>33</v>
      </c>
      <c r="M144" s="53"/>
    </row>
    <row r="145" spans="1:13" ht="26.25" customHeight="1" x14ac:dyDescent="0.2">
      <c r="A145" s="45">
        <v>125</v>
      </c>
      <c r="B145" s="6" t="s">
        <v>10</v>
      </c>
      <c r="C145" s="15">
        <v>0</v>
      </c>
      <c r="D145" s="15">
        <v>0</v>
      </c>
      <c r="E145" s="15">
        <v>0</v>
      </c>
      <c r="F145" s="15">
        <v>0</v>
      </c>
      <c r="G145" s="15">
        <v>0</v>
      </c>
      <c r="H145" s="15">
        <v>0</v>
      </c>
      <c r="I145" s="30"/>
      <c r="J145" s="15">
        <v>0</v>
      </c>
      <c r="K145" s="15">
        <v>0</v>
      </c>
      <c r="L145" s="11" t="s">
        <v>33</v>
      </c>
      <c r="M145" s="53"/>
    </row>
    <row r="146" spans="1:13" ht="22.5" customHeight="1" x14ac:dyDescent="0.2">
      <c r="A146" s="45">
        <v>126</v>
      </c>
      <c r="B146" s="6" t="s">
        <v>18</v>
      </c>
      <c r="C146" s="15">
        <v>0</v>
      </c>
      <c r="D146" s="15">
        <v>0</v>
      </c>
      <c r="E146" s="15">
        <v>0</v>
      </c>
      <c r="F146" s="15">
        <v>0</v>
      </c>
      <c r="G146" s="15">
        <v>0</v>
      </c>
      <c r="H146" s="15">
        <v>0</v>
      </c>
      <c r="I146" s="30"/>
      <c r="J146" s="15">
        <v>0</v>
      </c>
      <c r="K146" s="15">
        <v>0</v>
      </c>
      <c r="L146" s="11" t="s">
        <v>33</v>
      </c>
      <c r="M146" s="53"/>
    </row>
    <row r="147" spans="1:13" ht="29.25" customHeight="1" x14ac:dyDescent="0.2">
      <c r="A147" s="45">
        <v>127</v>
      </c>
      <c r="B147" s="6" t="s">
        <v>12</v>
      </c>
      <c r="C147" s="15">
        <f>C157</f>
        <v>7598.1283100000001</v>
      </c>
      <c r="D147" s="15">
        <f t="shared" ref="D147:H147" si="50">D157</f>
        <v>49.994999999999997</v>
      </c>
      <c r="E147" s="15">
        <f t="shared" si="50"/>
        <v>0</v>
      </c>
      <c r="F147" s="15">
        <f t="shared" si="50"/>
        <v>50</v>
      </c>
      <c r="G147" s="15">
        <f t="shared" si="50"/>
        <v>1198.1333099999999</v>
      </c>
      <c r="H147" s="15">
        <f t="shared" si="50"/>
        <v>2100</v>
      </c>
      <c r="I147" s="30"/>
      <c r="J147" s="15">
        <f t="shared" ref="J147:K147" si="51">J157</f>
        <v>2100</v>
      </c>
      <c r="K147" s="15">
        <f t="shared" si="51"/>
        <v>2100</v>
      </c>
      <c r="L147" s="11" t="s">
        <v>33</v>
      </c>
      <c r="M147" s="53"/>
    </row>
    <row r="148" spans="1:13" ht="29.25" customHeight="1" x14ac:dyDescent="0.2">
      <c r="A148" s="45">
        <v>128</v>
      </c>
      <c r="B148" s="6" t="s">
        <v>11</v>
      </c>
      <c r="C148" s="15">
        <v>0</v>
      </c>
      <c r="D148" s="15">
        <v>0</v>
      </c>
      <c r="E148" s="15">
        <v>0</v>
      </c>
      <c r="F148" s="15">
        <v>0</v>
      </c>
      <c r="G148" s="15">
        <v>0</v>
      </c>
      <c r="H148" s="15">
        <v>0</v>
      </c>
      <c r="I148" s="30"/>
      <c r="J148" s="15">
        <v>0</v>
      </c>
      <c r="K148" s="15">
        <v>0</v>
      </c>
      <c r="L148" s="11" t="s">
        <v>33</v>
      </c>
      <c r="M148" s="53"/>
    </row>
    <row r="149" spans="1:13" ht="40.5" customHeight="1" x14ac:dyDescent="0.2">
      <c r="A149" s="45">
        <v>129</v>
      </c>
      <c r="B149" s="6" t="s">
        <v>20</v>
      </c>
      <c r="C149" s="15">
        <v>0</v>
      </c>
      <c r="D149" s="15">
        <v>0</v>
      </c>
      <c r="E149" s="15">
        <v>0</v>
      </c>
      <c r="F149" s="15">
        <v>0</v>
      </c>
      <c r="G149" s="15">
        <v>0</v>
      </c>
      <c r="H149" s="15">
        <v>0</v>
      </c>
      <c r="I149" s="30"/>
      <c r="J149" s="15">
        <v>0</v>
      </c>
      <c r="K149" s="15">
        <v>0</v>
      </c>
      <c r="L149" s="11" t="s">
        <v>33</v>
      </c>
      <c r="M149" s="53"/>
    </row>
    <row r="150" spans="1:13" ht="18.75" customHeight="1" x14ac:dyDescent="0.2">
      <c r="A150" s="45">
        <v>130</v>
      </c>
      <c r="B150" s="6" t="s">
        <v>10</v>
      </c>
      <c r="C150" s="16">
        <v>0</v>
      </c>
      <c r="D150" s="16">
        <v>0</v>
      </c>
      <c r="E150" s="16">
        <v>0</v>
      </c>
      <c r="F150" s="16">
        <v>0</v>
      </c>
      <c r="G150" s="16">
        <v>0</v>
      </c>
      <c r="H150" s="16">
        <v>0</v>
      </c>
      <c r="I150" s="30"/>
      <c r="J150" s="16">
        <v>0</v>
      </c>
      <c r="K150" s="16">
        <v>0</v>
      </c>
      <c r="L150" s="11" t="s">
        <v>33</v>
      </c>
      <c r="M150" s="53"/>
    </row>
    <row r="151" spans="1:13" ht="29.25" customHeight="1" x14ac:dyDescent="0.2">
      <c r="A151" s="45">
        <v>131</v>
      </c>
      <c r="B151" s="6" t="s">
        <v>18</v>
      </c>
      <c r="C151" s="16">
        <v>0</v>
      </c>
      <c r="D151" s="16">
        <v>0</v>
      </c>
      <c r="E151" s="16">
        <v>0</v>
      </c>
      <c r="F151" s="16">
        <v>0</v>
      </c>
      <c r="G151" s="16">
        <v>0</v>
      </c>
      <c r="H151" s="16">
        <v>0</v>
      </c>
      <c r="I151" s="30"/>
      <c r="J151" s="16">
        <v>0</v>
      </c>
      <c r="K151" s="16">
        <v>0</v>
      </c>
      <c r="L151" s="11" t="s">
        <v>33</v>
      </c>
      <c r="M151" s="53"/>
    </row>
    <row r="152" spans="1:13" ht="18.75" customHeight="1" x14ac:dyDescent="0.2">
      <c r="A152" s="45">
        <v>132</v>
      </c>
      <c r="B152" s="6" t="s">
        <v>12</v>
      </c>
      <c r="C152" s="16">
        <v>0</v>
      </c>
      <c r="D152" s="16">
        <v>0</v>
      </c>
      <c r="E152" s="16">
        <v>0</v>
      </c>
      <c r="F152" s="16">
        <v>0</v>
      </c>
      <c r="G152" s="16">
        <v>0</v>
      </c>
      <c r="H152" s="16">
        <v>0</v>
      </c>
      <c r="I152" s="30"/>
      <c r="J152" s="16">
        <v>0</v>
      </c>
      <c r="K152" s="16">
        <v>0</v>
      </c>
      <c r="L152" s="11" t="s">
        <v>33</v>
      </c>
      <c r="M152" s="53"/>
    </row>
    <row r="153" spans="1:13" ht="18.75" customHeight="1" x14ac:dyDescent="0.2">
      <c r="A153" s="45">
        <v>133</v>
      </c>
      <c r="B153" s="6" t="s">
        <v>11</v>
      </c>
      <c r="C153" s="16">
        <v>0</v>
      </c>
      <c r="D153" s="16">
        <v>0</v>
      </c>
      <c r="E153" s="16">
        <v>0</v>
      </c>
      <c r="F153" s="16">
        <v>0</v>
      </c>
      <c r="G153" s="16">
        <v>0</v>
      </c>
      <c r="H153" s="16">
        <v>0</v>
      </c>
      <c r="I153" s="30"/>
      <c r="J153" s="16">
        <v>0</v>
      </c>
      <c r="K153" s="16">
        <v>0</v>
      </c>
      <c r="L153" s="11" t="s">
        <v>33</v>
      </c>
      <c r="M153" s="53"/>
    </row>
    <row r="154" spans="1:13" ht="24.75" customHeight="1" x14ac:dyDescent="0.2">
      <c r="A154" s="45">
        <v>134</v>
      </c>
      <c r="B154" s="6" t="s">
        <v>21</v>
      </c>
      <c r="C154" s="16">
        <f>SUM(C155:C157)</f>
        <v>7598.1283100000001</v>
      </c>
      <c r="D154" s="16">
        <f t="shared" ref="D154:H154" si="52">SUM(D155:D157)</f>
        <v>49.994999999999997</v>
      </c>
      <c r="E154" s="16">
        <f t="shared" si="52"/>
        <v>0</v>
      </c>
      <c r="F154" s="16">
        <f t="shared" si="52"/>
        <v>50</v>
      </c>
      <c r="G154" s="16">
        <f t="shared" si="52"/>
        <v>1198.1333099999999</v>
      </c>
      <c r="H154" s="16">
        <f t="shared" si="52"/>
        <v>2100</v>
      </c>
      <c r="I154" s="30"/>
      <c r="J154" s="16">
        <f t="shared" ref="J154:K154" si="53">SUM(J155:J157)</f>
        <v>2100</v>
      </c>
      <c r="K154" s="16">
        <f t="shared" si="53"/>
        <v>2100</v>
      </c>
      <c r="L154" s="11" t="s">
        <v>33</v>
      </c>
      <c r="M154" s="53"/>
    </row>
    <row r="155" spans="1:13" ht="27" customHeight="1" x14ac:dyDescent="0.2">
      <c r="A155" s="45">
        <v>135</v>
      </c>
      <c r="B155" s="6" t="s">
        <v>10</v>
      </c>
      <c r="C155" s="16">
        <v>0</v>
      </c>
      <c r="D155" s="16">
        <v>0</v>
      </c>
      <c r="E155" s="16">
        <v>0</v>
      </c>
      <c r="F155" s="16">
        <v>0</v>
      </c>
      <c r="G155" s="16">
        <v>0</v>
      </c>
      <c r="H155" s="16">
        <v>0</v>
      </c>
      <c r="I155" s="30"/>
      <c r="J155" s="16">
        <v>0</v>
      </c>
      <c r="K155" s="16">
        <v>0</v>
      </c>
      <c r="L155" s="11" t="s">
        <v>33</v>
      </c>
      <c r="M155" s="53"/>
    </row>
    <row r="156" spans="1:13" ht="27.75" customHeight="1" x14ac:dyDescent="0.2">
      <c r="A156" s="45">
        <v>136</v>
      </c>
      <c r="B156" s="6" t="s">
        <v>18</v>
      </c>
      <c r="C156" s="16">
        <v>0</v>
      </c>
      <c r="D156" s="16">
        <v>0</v>
      </c>
      <c r="E156" s="16">
        <v>0</v>
      </c>
      <c r="F156" s="16">
        <v>0</v>
      </c>
      <c r="G156" s="16">
        <v>0</v>
      </c>
      <c r="H156" s="16">
        <v>0</v>
      </c>
      <c r="I156" s="30"/>
      <c r="J156" s="16">
        <v>0</v>
      </c>
      <c r="K156" s="16">
        <v>0</v>
      </c>
      <c r="L156" s="11" t="s">
        <v>33</v>
      </c>
      <c r="M156" s="53"/>
    </row>
    <row r="157" spans="1:13" ht="28.5" customHeight="1" x14ac:dyDescent="0.2">
      <c r="A157" s="45">
        <v>137</v>
      </c>
      <c r="B157" s="6" t="s">
        <v>12</v>
      </c>
      <c r="C157" s="16">
        <f t="shared" ref="C157:H157" si="54">C163+C168+C173</f>
        <v>7598.1283100000001</v>
      </c>
      <c r="D157" s="16">
        <f t="shared" si="54"/>
        <v>49.994999999999997</v>
      </c>
      <c r="E157" s="16">
        <f t="shared" si="54"/>
        <v>0</v>
      </c>
      <c r="F157" s="16">
        <f t="shared" si="54"/>
        <v>50</v>
      </c>
      <c r="G157" s="16">
        <f t="shared" si="54"/>
        <v>1198.1333099999999</v>
      </c>
      <c r="H157" s="16">
        <f t="shared" si="54"/>
        <v>2100</v>
      </c>
      <c r="I157" s="30"/>
      <c r="J157" s="16">
        <f>J163+J168+J173</f>
        <v>2100</v>
      </c>
      <c r="K157" s="16">
        <f>K163+K168+K173</f>
        <v>2100</v>
      </c>
      <c r="L157" s="11" t="s">
        <v>33</v>
      </c>
      <c r="M157" s="53"/>
    </row>
    <row r="158" spans="1:13" ht="28.5" customHeight="1" x14ac:dyDescent="0.2">
      <c r="A158" s="45">
        <v>138</v>
      </c>
      <c r="B158" s="6" t="s">
        <v>11</v>
      </c>
      <c r="C158" s="16">
        <v>0</v>
      </c>
      <c r="D158" s="16">
        <v>0</v>
      </c>
      <c r="E158" s="16">
        <v>0</v>
      </c>
      <c r="F158" s="16">
        <v>0</v>
      </c>
      <c r="G158" s="16">
        <v>0</v>
      </c>
      <c r="H158" s="16">
        <v>0</v>
      </c>
      <c r="I158" s="30"/>
      <c r="J158" s="16">
        <v>0</v>
      </c>
      <c r="K158" s="16">
        <v>0</v>
      </c>
      <c r="L158" s="11" t="s">
        <v>33</v>
      </c>
      <c r="M158" s="53"/>
    </row>
    <row r="159" spans="1:13" ht="30" customHeight="1" x14ac:dyDescent="0.2">
      <c r="A159" s="45">
        <v>139</v>
      </c>
      <c r="B159" s="6" t="s">
        <v>17</v>
      </c>
      <c r="C159" s="15"/>
      <c r="D159" s="15"/>
      <c r="E159" s="15"/>
      <c r="F159" s="15"/>
      <c r="G159" s="15"/>
      <c r="H159" s="15"/>
      <c r="I159" s="30"/>
      <c r="J159" s="15"/>
      <c r="K159" s="15"/>
      <c r="L159" s="11"/>
      <c r="M159" s="53"/>
    </row>
    <row r="160" spans="1:13" ht="45" x14ac:dyDescent="0.2">
      <c r="A160" s="45">
        <v>140</v>
      </c>
      <c r="B160" s="26" t="s">
        <v>54</v>
      </c>
      <c r="C160" s="15">
        <f t="shared" ref="C160:G160" si="55">C161+C162+C163+C164</f>
        <v>7198.1333100000002</v>
      </c>
      <c r="D160" s="15">
        <f t="shared" si="55"/>
        <v>0</v>
      </c>
      <c r="E160" s="15">
        <f t="shared" si="55"/>
        <v>0</v>
      </c>
      <c r="F160" s="15">
        <f t="shared" si="55"/>
        <v>0</v>
      </c>
      <c r="G160" s="15">
        <f t="shared" si="55"/>
        <v>1198.1333099999999</v>
      </c>
      <c r="H160" s="15">
        <f>H161+H162+H163+H164</f>
        <v>2000</v>
      </c>
      <c r="I160" s="63"/>
      <c r="J160" s="15">
        <f>J161+J162+J163+J164</f>
        <v>2000</v>
      </c>
      <c r="K160" s="15">
        <f>K161+K162+K163+K164</f>
        <v>2000</v>
      </c>
      <c r="L160" s="11">
        <v>21.22</v>
      </c>
      <c r="M160" s="53"/>
    </row>
    <row r="161" spans="1:13" ht="22.5" customHeight="1" x14ac:dyDescent="0.2">
      <c r="A161" s="45">
        <v>141</v>
      </c>
      <c r="B161" s="26" t="s">
        <v>10</v>
      </c>
      <c r="C161" s="16">
        <v>0</v>
      </c>
      <c r="D161" s="16">
        <v>0</v>
      </c>
      <c r="E161" s="16">
        <v>0</v>
      </c>
      <c r="F161" s="16">
        <v>0</v>
      </c>
      <c r="G161" s="16">
        <v>0</v>
      </c>
      <c r="H161" s="16">
        <v>0</v>
      </c>
      <c r="I161" s="63"/>
      <c r="J161" s="16">
        <v>0</v>
      </c>
      <c r="K161" s="16">
        <v>0</v>
      </c>
      <c r="L161" s="11" t="s">
        <v>33</v>
      </c>
      <c r="M161" s="53"/>
    </row>
    <row r="162" spans="1:13" ht="21.75" customHeight="1" x14ac:dyDescent="0.2">
      <c r="A162" s="45">
        <v>142</v>
      </c>
      <c r="B162" s="26" t="s">
        <v>18</v>
      </c>
      <c r="C162" s="16">
        <v>0</v>
      </c>
      <c r="D162" s="16">
        <v>0</v>
      </c>
      <c r="E162" s="16">
        <v>0</v>
      </c>
      <c r="F162" s="16">
        <v>0</v>
      </c>
      <c r="G162" s="16">
        <v>0</v>
      </c>
      <c r="H162" s="16">
        <v>0</v>
      </c>
      <c r="I162" s="63"/>
      <c r="J162" s="16">
        <v>0</v>
      </c>
      <c r="K162" s="16">
        <v>0</v>
      </c>
      <c r="L162" s="11" t="s">
        <v>33</v>
      </c>
      <c r="M162" s="53"/>
    </row>
    <row r="163" spans="1:13" ht="21" customHeight="1" x14ac:dyDescent="0.2">
      <c r="A163" s="45">
        <v>143</v>
      </c>
      <c r="B163" s="8" t="s">
        <v>12</v>
      </c>
      <c r="C163" s="16">
        <f>D163+E163+F163+G163+H163+J163+K163</f>
        <v>7198.1333100000002</v>
      </c>
      <c r="D163" s="16">
        <v>0</v>
      </c>
      <c r="E163" s="16">
        <v>0</v>
      </c>
      <c r="F163" s="16">
        <v>0</v>
      </c>
      <c r="G163" s="16">
        <v>1198.1333099999999</v>
      </c>
      <c r="H163" s="16">
        <v>2000</v>
      </c>
      <c r="I163" s="63"/>
      <c r="J163" s="16">
        <v>2000</v>
      </c>
      <c r="K163" s="16">
        <v>2000</v>
      </c>
      <c r="L163" s="11" t="s">
        <v>33</v>
      </c>
      <c r="M163" s="53"/>
    </row>
    <row r="164" spans="1:13" ht="21" customHeight="1" x14ac:dyDescent="0.2">
      <c r="A164" s="45">
        <v>144</v>
      </c>
      <c r="B164" s="8" t="s">
        <v>11</v>
      </c>
      <c r="C164" s="16">
        <v>0</v>
      </c>
      <c r="D164" s="16">
        <v>0</v>
      </c>
      <c r="E164" s="16">
        <v>0</v>
      </c>
      <c r="F164" s="16">
        <v>0</v>
      </c>
      <c r="G164" s="16">
        <v>0</v>
      </c>
      <c r="H164" s="16">
        <v>0</v>
      </c>
      <c r="I164" s="30"/>
      <c r="J164" s="16">
        <v>0</v>
      </c>
      <c r="K164" s="16">
        <v>0</v>
      </c>
      <c r="L164" s="11" t="s">
        <v>33</v>
      </c>
      <c r="M164" s="53"/>
    </row>
    <row r="165" spans="1:13" ht="45" x14ac:dyDescent="0.2">
      <c r="A165" s="45">
        <v>145</v>
      </c>
      <c r="B165" s="26" t="s">
        <v>55</v>
      </c>
      <c r="C165" s="15">
        <f t="shared" ref="C165:G165" si="56">C166+C167+C168+C169</f>
        <v>199.995</v>
      </c>
      <c r="D165" s="15">
        <f t="shared" si="56"/>
        <v>49.994999999999997</v>
      </c>
      <c r="E165" s="15">
        <f t="shared" si="56"/>
        <v>0</v>
      </c>
      <c r="F165" s="15">
        <f t="shared" si="56"/>
        <v>0</v>
      </c>
      <c r="G165" s="15">
        <f t="shared" si="56"/>
        <v>0</v>
      </c>
      <c r="H165" s="15">
        <f>H166+H167+H168+H169</f>
        <v>50</v>
      </c>
      <c r="I165" s="63"/>
      <c r="J165" s="15">
        <f>J166+J167+J168+J169</f>
        <v>50</v>
      </c>
      <c r="K165" s="15">
        <f>K166+K167+K168+K169</f>
        <v>50</v>
      </c>
      <c r="L165" s="11">
        <v>23</v>
      </c>
      <c r="M165" s="53"/>
    </row>
    <row r="166" spans="1:13" ht="24" customHeight="1" x14ac:dyDescent="0.2">
      <c r="A166" s="45">
        <v>146</v>
      </c>
      <c r="B166" s="26" t="s">
        <v>10</v>
      </c>
      <c r="C166" s="16">
        <v>0</v>
      </c>
      <c r="D166" s="16">
        <v>0</v>
      </c>
      <c r="E166" s="16">
        <v>0</v>
      </c>
      <c r="F166" s="16">
        <v>0</v>
      </c>
      <c r="G166" s="16">
        <v>0</v>
      </c>
      <c r="H166" s="16">
        <v>0</v>
      </c>
      <c r="I166" s="63"/>
      <c r="J166" s="16">
        <v>0</v>
      </c>
      <c r="K166" s="16">
        <v>0</v>
      </c>
      <c r="L166" s="11" t="s">
        <v>33</v>
      </c>
      <c r="M166" s="53"/>
    </row>
    <row r="167" spans="1:13" ht="22.5" customHeight="1" x14ac:dyDescent="0.2">
      <c r="A167" s="45">
        <v>147</v>
      </c>
      <c r="B167" s="26" t="s">
        <v>18</v>
      </c>
      <c r="C167" s="16">
        <v>0</v>
      </c>
      <c r="D167" s="16">
        <v>0</v>
      </c>
      <c r="E167" s="16">
        <v>0</v>
      </c>
      <c r="F167" s="16">
        <v>0</v>
      </c>
      <c r="G167" s="16">
        <v>0</v>
      </c>
      <c r="H167" s="16">
        <v>0</v>
      </c>
      <c r="I167" s="63"/>
      <c r="J167" s="16">
        <v>0</v>
      </c>
      <c r="K167" s="16">
        <v>0</v>
      </c>
      <c r="L167" s="11" t="s">
        <v>33</v>
      </c>
      <c r="M167" s="53"/>
    </row>
    <row r="168" spans="1:13" ht="21" customHeight="1" x14ac:dyDescent="0.2">
      <c r="A168" s="45">
        <v>148</v>
      </c>
      <c r="B168" s="26" t="s">
        <v>22</v>
      </c>
      <c r="C168" s="16">
        <f>D168+E168+F168+G168+H168+J168+K168</f>
        <v>199.995</v>
      </c>
      <c r="D168" s="16">
        <v>49.994999999999997</v>
      </c>
      <c r="E168" s="16">
        <v>0</v>
      </c>
      <c r="F168" s="16">
        <v>0</v>
      </c>
      <c r="G168" s="16">
        <v>0</v>
      </c>
      <c r="H168" s="16">
        <v>50</v>
      </c>
      <c r="I168" s="63"/>
      <c r="J168" s="16">
        <v>50</v>
      </c>
      <c r="K168" s="16">
        <v>50</v>
      </c>
      <c r="L168" s="11" t="s">
        <v>33</v>
      </c>
      <c r="M168" s="53"/>
    </row>
    <row r="169" spans="1:13" ht="21" customHeight="1" x14ac:dyDescent="0.2">
      <c r="A169" s="45">
        <v>149</v>
      </c>
      <c r="B169" s="26" t="s">
        <v>11</v>
      </c>
      <c r="C169" s="16">
        <v>0</v>
      </c>
      <c r="D169" s="16">
        <v>0</v>
      </c>
      <c r="E169" s="16">
        <v>0</v>
      </c>
      <c r="F169" s="16">
        <v>0</v>
      </c>
      <c r="G169" s="16">
        <v>0</v>
      </c>
      <c r="H169" s="16">
        <v>0</v>
      </c>
      <c r="I169" s="30"/>
      <c r="J169" s="16">
        <v>0</v>
      </c>
      <c r="K169" s="16">
        <v>0</v>
      </c>
      <c r="L169" s="11" t="s">
        <v>33</v>
      </c>
      <c r="M169" s="53"/>
    </row>
    <row r="170" spans="1:13" ht="75" x14ac:dyDescent="0.2">
      <c r="A170" s="45">
        <v>150</v>
      </c>
      <c r="B170" s="26" t="s">
        <v>56</v>
      </c>
      <c r="C170" s="15">
        <f t="shared" ref="C170:G170" si="57">C171+C172+C173+C174</f>
        <v>200</v>
      </c>
      <c r="D170" s="15">
        <f t="shared" si="57"/>
        <v>0</v>
      </c>
      <c r="E170" s="15">
        <f t="shared" si="57"/>
        <v>0</v>
      </c>
      <c r="F170" s="15">
        <f t="shared" si="57"/>
        <v>50</v>
      </c>
      <c r="G170" s="15">
        <f t="shared" si="57"/>
        <v>0</v>
      </c>
      <c r="H170" s="15">
        <f>H171+H172+H173+H174</f>
        <v>50</v>
      </c>
      <c r="I170" s="63"/>
      <c r="J170" s="15">
        <f>J171+J172+J173+J174</f>
        <v>50</v>
      </c>
      <c r="K170" s="15">
        <f>K171+K172+K173+K174</f>
        <v>50</v>
      </c>
      <c r="L170" s="11">
        <v>23</v>
      </c>
      <c r="M170" s="53"/>
    </row>
    <row r="171" spans="1:13" ht="21" customHeight="1" x14ac:dyDescent="0.2">
      <c r="A171" s="45">
        <v>151</v>
      </c>
      <c r="B171" s="26" t="s">
        <v>10</v>
      </c>
      <c r="C171" s="16">
        <v>0</v>
      </c>
      <c r="D171" s="16">
        <v>0</v>
      </c>
      <c r="E171" s="16">
        <v>0</v>
      </c>
      <c r="F171" s="16">
        <v>0</v>
      </c>
      <c r="G171" s="16">
        <v>0</v>
      </c>
      <c r="H171" s="16">
        <v>0</v>
      </c>
      <c r="I171" s="63"/>
      <c r="J171" s="16">
        <v>0</v>
      </c>
      <c r="K171" s="16">
        <v>0</v>
      </c>
      <c r="L171" s="11" t="s">
        <v>33</v>
      </c>
      <c r="M171" s="53"/>
    </row>
    <row r="172" spans="1:13" ht="21.75" customHeight="1" x14ac:dyDescent="0.2">
      <c r="A172" s="45">
        <v>152</v>
      </c>
      <c r="B172" s="26" t="s">
        <v>18</v>
      </c>
      <c r="C172" s="16">
        <v>0</v>
      </c>
      <c r="D172" s="16">
        <v>0</v>
      </c>
      <c r="E172" s="16">
        <v>0</v>
      </c>
      <c r="F172" s="16">
        <v>0</v>
      </c>
      <c r="G172" s="16">
        <v>0</v>
      </c>
      <c r="H172" s="16">
        <v>0</v>
      </c>
      <c r="I172" s="63"/>
      <c r="J172" s="16">
        <v>0</v>
      </c>
      <c r="K172" s="16">
        <v>0</v>
      </c>
      <c r="L172" s="11" t="s">
        <v>33</v>
      </c>
      <c r="M172" s="53"/>
    </row>
    <row r="173" spans="1:13" ht="30.75" customHeight="1" x14ac:dyDescent="0.2">
      <c r="A173" s="45">
        <v>153</v>
      </c>
      <c r="B173" s="26" t="s">
        <v>12</v>
      </c>
      <c r="C173" s="16">
        <f>D173+E173+F173+G173+H173+J173+K173</f>
        <v>200</v>
      </c>
      <c r="D173" s="16">
        <v>0</v>
      </c>
      <c r="E173" s="16">
        <v>0</v>
      </c>
      <c r="F173" s="16">
        <v>50</v>
      </c>
      <c r="G173" s="16">
        <v>0</v>
      </c>
      <c r="H173" s="16">
        <v>50</v>
      </c>
      <c r="I173" s="63"/>
      <c r="J173" s="16">
        <v>50</v>
      </c>
      <c r="K173" s="16">
        <v>50</v>
      </c>
      <c r="L173" s="11" t="s">
        <v>33</v>
      </c>
      <c r="M173" s="53"/>
    </row>
    <row r="174" spans="1:13" ht="30.75" customHeight="1" x14ac:dyDescent="0.2">
      <c r="A174" s="45">
        <v>154</v>
      </c>
      <c r="B174" s="26" t="s">
        <v>11</v>
      </c>
      <c r="C174" s="16">
        <v>0</v>
      </c>
      <c r="D174" s="16">
        <v>0</v>
      </c>
      <c r="E174" s="16">
        <v>0</v>
      </c>
      <c r="F174" s="16">
        <v>0</v>
      </c>
      <c r="G174" s="16">
        <v>0</v>
      </c>
      <c r="H174" s="16">
        <v>0</v>
      </c>
      <c r="I174" s="30"/>
      <c r="J174" s="16">
        <v>0</v>
      </c>
      <c r="K174" s="16">
        <v>0</v>
      </c>
      <c r="L174" s="11" t="s">
        <v>33</v>
      </c>
      <c r="M174" s="53"/>
    </row>
    <row r="175" spans="1:13" x14ac:dyDescent="0.2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</row>
    <row r="176" spans="1:13" ht="15" x14ac:dyDescent="0.2">
      <c r="A176" s="1"/>
      <c r="B176" s="28" t="s">
        <v>35</v>
      </c>
    </row>
    <row r="177" spans="2:4" x14ac:dyDescent="0.2">
      <c r="B177" s="58" t="s">
        <v>36</v>
      </c>
      <c r="C177" s="59"/>
      <c r="D177" s="59"/>
    </row>
  </sheetData>
  <mergeCells count="25">
    <mergeCell ref="I125:I128"/>
    <mergeCell ref="A8:A13"/>
    <mergeCell ref="I90:I93"/>
    <mergeCell ref="I100:I103"/>
    <mergeCell ref="B46:I46"/>
    <mergeCell ref="B8:B13"/>
    <mergeCell ref="C8:K8"/>
    <mergeCell ref="B30:K30"/>
    <mergeCell ref="B68:K68"/>
    <mergeCell ref="B143:J143"/>
    <mergeCell ref="I131:I134"/>
    <mergeCell ref="B177:D177"/>
    <mergeCell ref="L8:L13"/>
    <mergeCell ref="G2:L2"/>
    <mergeCell ref="C12:H12"/>
    <mergeCell ref="C9:H9"/>
    <mergeCell ref="C10:H10"/>
    <mergeCell ref="C11:H11"/>
    <mergeCell ref="B6:H6"/>
    <mergeCell ref="I170:I173"/>
    <mergeCell ref="I120:I123"/>
    <mergeCell ref="I115:I118"/>
    <mergeCell ref="I160:I163"/>
    <mergeCell ref="I165:I168"/>
    <mergeCell ref="I137:I140"/>
  </mergeCells>
  <pageMargins left="0.70866141732283472" right="0.70866141732283472" top="1.1417322834645669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2024-07-05T07:43:10Z</dcterms:modified>
</cp:coreProperties>
</file>