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65" windowWidth="14805" windowHeight="7350"/>
  </bookViews>
  <sheets>
    <sheet name="2021" sheetId="5" r:id="rId1"/>
    <sheet name="Лист2" sheetId="2" r:id="rId2"/>
    <sheet name="Лист3" sheetId="3" r:id="rId3"/>
  </sheets>
  <definedNames>
    <definedName name="_GoBack" localSheetId="0">'2021'!#REF!</definedName>
    <definedName name="_xlnm._FilterDatabase" localSheetId="0" hidden="1">'2021'!$A$7:$R$7</definedName>
  </definedNames>
  <calcPr calcId="145621"/>
</workbook>
</file>

<file path=xl/calcChain.xml><?xml version="1.0" encoding="utf-8"?>
<calcChain xmlns="http://schemas.openxmlformats.org/spreadsheetml/2006/main">
  <c r="C290" i="5" l="1"/>
  <c r="J286" i="5"/>
  <c r="K77" i="5" l="1"/>
  <c r="J77" i="5"/>
  <c r="I77" i="5"/>
  <c r="I114" i="5"/>
  <c r="C170" i="5"/>
  <c r="C167" i="5" s="1"/>
  <c r="H167" i="5"/>
  <c r="G167" i="5"/>
  <c r="F167" i="5"/>
  <c r="E167" i="5"/>
  <c r="D167" i="5"/>
  <c r="I167" i="5"/>
  <c r="C171" i="5"/>
  <c r="C169" i="5"/>
  <c r="C168" i="5"/>
  <c r="K167" i="5"/>
  <c r="C166" i="5"/>
  <c r="J72" i="5" l="1"/>
  <c r="I243" i="5" l="1"/>
  <c r="I248" i="5"/>
  <c r="G181" i="5" l="1"/>
  <c r="G77" i="5"/>
  <c r="J180" i="5" l="1"/>
  <c r="I180" i="5"/>
  <c r="I247" i="5"/>
  <c r="J229" i="5" l="1"/>
  <c r="I229" i="5"/>
  <c r="H229" i="5"/>
  <c r="G229" i="5"/>
  <c r="F229" i="5"/>
  <c r="E229" i="5"/>
  <c r="D229" i="5"/>
  <c r="K229" i="5"/>
  <c r="F224" i="5"/>
  <c r="E224" i="5"/>
  <c r="D224" i="5"/>
  <c r="K224" i="5"/>
  <c r="J224" i="5"/>
  <c r="I224" i="5"/>
  <c r="H224" i="5"/>
  <c r="G224" i="5"/>
  <c r="C233" i="5"/>
  <c r="C232" i="5"/>
  <c r="C229" i="5" s="1"/>
  <c r="C231" i="5"/>
  <c r="C230" i="5"/>
  <c r="C228" i="5"/>
  <c r="C227" i="5"/>
  <c r="C307" i="5"/>
  <c r="C306" i="5"/>
  <c r="N305" i="5"/>
  <c r="C305" i="5"/>
  <c r="C304" i="5"/>
  <c r="C303" i="5"/>
  <c r="K302" i="5"/>
  <c r="J302" i="5"/>
  <c r="I302" i="5"/>
  <c r="H302" i="5"/>
  <c r="G302" i="5"/>
  <c r="F302" i="5"/>
  <c r="E302" i="5"/>
  <c r="D302" i="5"/>
  <c r="C301" i="5"/>
  <c r="C302" i="5" l="1"/>
  <c r="I72" i="5" l="1"/>
  <c r="G95" i="5" l="1"/>
  <c r="F95" i="5"/>
  <c r="E95" i="5"/>
  <c r="D95" i="5"/>
  <c r="K95" i="5"/>
  <c r="J95" i="5"/>
  <c r="I95" i="5"/>
  <c r="H95" i="5"/>
  <c r="E80" i="5"/>
  <c r="D80" i="5"/>
  <c r="K80" i="5"/>
  <c r="J80" i="5"/>
  <c r="I80" i="5"/>
  <c r="H80" i="5"/>
  <c r="G80" i="5"/>
  <c r="F80" i="5"/>
  <c r="G85" i="5"/>
  <c r="F85" i="5"/>
  <c r="E85" i="5"/>
  <c r="D85" i="5"/>
  <c r="K85" i="5"/>
  <c r="J85" i="5"/>
  <c r="I85" i="5"/>
  <c r="H85" i="5"/>
  <c r="G90" i="5"/>
  <c r="F90" i="5"/>
  <c r="E90" i="5"/>
  <c r="D90" i="5"/>
  <c r="K90" i="5"/>
  <c r="J90" i="5"/>
  <c r="I90" i="5"/>
  <c r="H90" i="5"/>
  <c r="C99" i="5"/>
  <c r="N98" i="5"/>
  <c r="C98" i="5"/>
  <c r="C97" i="5"/>
  <c r="C96" i="5"/>
  <c r="C94" i="5"/>
  <c r="H248" i="5"/>
  <c r="F286" i="5"/>
  <c r="E286" i="5"/>
  <c r="D286" i="5"/>
  <c r="K286" i="5"/>
  <c r="I286" i="5"/>
  <c r="H286" i="5"/>
  <c r="G286" i="5"/>
  <c r="F281" i="5"/>
  <c r="G276" i="5"/>
  <c r="F276" i="5"/>
  <c r="E276" i="5"/>
  <c r="D276" i="5"/>
  <c r="K276" i="5"/>
  <c r="J276" i="5"/>
  <c r="I276" i="5"/>
  <c r="H276" i="5"/>
  <c r="N300" i="5"/>
  <c r="C300" i="5"/>
  <c r="C299" i="5"/>
  <c r="C298" i="5"/>
  <c r="K297" i="5"/>
  <c r="J297" i="5"/>
  <c r="I297" i="5"/>
  <c r="H297" i="5"/>
  <c r="G297" i="5"/>
  <c r="F297" i="5"/>
  <c r="E297" i="5"/>
  <c r="D297" i="5"/>
  <c r="C296" i="5"/>
  <c r="N295" i="5"/>
  <c r="C295" i="5"/>
  <c r="C294" i="5"/>
  <c r="C293" i="5"/>
  <c r="K292" i="5"/>
  <c r="J292" i="5"/>
  <c r="I292" i="5"/>
  <c r="H292" i="5"/>
  <c r="G292" i="5"/>
  <c r="F292" i="5"/>
  <c r="E292" i="5"/>
  <c r="D292" i="5"/>
  <c r="C291" i="5"/>
  <c r="C95" i="5" l="1"/>
  <c r="C297" i="5"/>
  <c r="C292" i="5"/>
  <c r="K69" i="5" l="1"/>
  <c r="J69" i="5"/>
  <c r="F69" i="5"/>
  <c r="E69" i="5"/>
  <c r="D69" i="5"/>
  <c r="C364" i="5" l="1"/>
  <c r="C363" i="5"/>
  <c r="C362" i="5"/>
  <c r="C361" i="5"/>
  <c r="C359" i="5"/>
  <c r="C358" i="5"/>
  <c r="C357" i="5"/>
  <c r="C356" i="5"/>
  <c r="C354" i="5"/>
  <c r="C353" i="5"/>
  <c r="C352" i="5"/>
  <c r="C351" i="5"/>
  <c r="C349" i="5"/>
  <c r="C348" i="5"/>
  <c r="C347" i="5"/>
  <c r="C346" i="5"/>
  <c r="C344" i="5"/>
  <c r="C343" i="5"/>
  <c r="C342" i="5"/>
  <c r="C341" i="5"/>
  <c r="C339" i="5"/>
  <c r="C338" i="5"/>
  <c r="C337" i="5"/>
  <c r="C336" i="5"/>
  <c r="C334" i="5"/>
  <c r="C333" i="5"/>
  <c r="C332" i="5"/>
  <c r="C331" i="5"/>
  <c r="C329" i="5"/>
  <c r="C328" i="5"/>
  <c r="C327" i="5"/>
  <c r="C326" i="5"/>
  <c r="C324" i="5"/>
  <c r="C323" i="5"/>
  <c r="C320" i="5"/>
  <c r="C318" i="5"/>
  <c r="C317" i="5"/>
  <c r="C316" i="5"/>
  <c r="C315" i="5"/>
  <c r="C314" i="5"/>
  <c r="C313" i="5"/>
  <c r="C310" i="5"/>
  <c r="C289" i="5"/>
  <c r="C288" i="5"/>
  <c r="C287" i="5"/>
  <c r="C285" i="5"/>
  <c r="C284" i="5"/>
  <c r="C283" i="5"/>
  <c r="C282" i="5"/>
  <c r="C280" i="5"/>
  <c r="C279" i="5"/>
  <c r="C278" i="5"/>
  <c r="C277" i="5"/>
  <c r="C275" i="5"/>
  <c r="C274" i="5"/>
  <c r="C273" i="5"/>
  <c r="C272" i="5"/>
  <c r="C270" i="5"/>
  <c r="C269" i="5"/>
  <c r="C268" i="5"/>
  <c r="C267" i="5"/>
  <c r="C265" i="5"/>
  <c r="C264" i="5"/>
  <c r="C263" i="5"/>
  <c r="C262" i="5"/>
  <c r="C260" i="5"/>
  <c r="C259" i="5"/>
  <c r="C258" i="5"/>
  <c r="C257" i="5"/>
  <c r="C255" i="5"/>
  <c r="C254" i="5"/>
  <c r="C253" i="5"/>
  <c r="C252" i="5"/>
  <c r="C249" i="5"/>
  <c r="C244" i="5"/>
  <c r="C241" i="5"/>
  <c r="C239" i="5"/>
  <c r="C226" i="5"/>
  <c r="C225" i="5"/>
  <c r="C223" i="5"/>
  <c r="C222" i="5"/>
  <c r="C221" i="5"/>
  <c r="C220" i="5"/>
  <c r="C218" i="5"/>
  <c r="C217" i="5"/>
  <c r="C216" i="5"/>
  <c r="C215" i="5"/>
  <c r="C213" i="5"/>
  <c r="C212" i="5"/>
  <c r="C211" i="5"/>
  <c r="C209" i="5"/>
  <c r="C208" i="5"/>
  <c r="C205" i="5"/>
  <c r="C203" i="5"/>
  <c r="C202" i="5"/>
  <c r="C201" i="5"/>
  <c r="C200" i="5"/>
  <c r="C198" i="5"/>
  <c r="C197" i="5"/>
  <c r="C196" i="5"/>
  <c r="C195" i="5"/>
  <c r="C193" i="5"/>
  <c r="C192" i="5"/>
  <c r="C191" i="5"/>
  <c r="C190" i="5"/>
  <c r="C187" i="5"/>
  <c r="C185" i="5"/>
  <c r="C184" i="5"/>
  <c r="C182" i="5"/>
  <c r="C179" i="5"/>
  <c r="C177" i="5"/>
  <c r="C174" i="5"/>
  <c r="C165" i="5"/>
  <c r="C164" i="5"/>
  <c r="C163" i="5"/>
  <c r="C161" i="5"/>
  <c r="C160" i="5"/>
  <c r="C159" i="5"/>
  <c r="C158" i="5"/>
  <c r="C156" i="5"/>
  <c r="C155" i="5"/>
  <c r="C154" i="5"/>
  <c r="C153" i="5"/>
  <c r="C151" i="5"/>
  <c r="C150" i="5"/>
  <c r="C149" i="5"/>
  <c r="C148" i="5"/>
  <c r="C146" i="5"/>
  <c r="C145" i="5"/>
  <c r="C144" i="5"/>
  <c r="C143" i="5"/>
  <c r="C141" i="5"/>
  <c r="C140" i="5"/>
  <c r="C139" i="5"/>
  <c r="C138" i="5"/>
  <c r="C136" i="5"/>
  <c r="C135" i="5"/>
  <c r="C134" i="5"/>
  <c r="C133" i="5"/>
  <c r="C131" i="5"/>
  <c r="C130" i="5"/>
  <c r="C129" i="5"/>
  <c r="C128" i="5"/>
  <c r="C126" i="5"/>
  <c r="C125" i="5"/>
  <c r="C124" i="5"/>
  <c r="C123" i="5"/>
  <c r="C121" i="5"/>
  <c r="C120" i="5"/>
  <c r="C119" i="5"/>
  <c r="C118" i="5"/>
  <c r="C116" i="5"/>
  <c r="C115" i="5"/>
  <c r="C112" i="5"/>
  <c r="C110" i="5"/>
  <c r="C109" i="5"/>
  <c r="C108" i="5"/>
  <c r="C107" i="5"/>
  <c r="C105" i="5"/>
  <c r="C102" i="5"/>
  <c r="C93" i="5"/>
  <c r="C92" i="5"/>
  <c r="C91" i="5"/>
  <c r="C89" i="5"/>
  <c r="C88" i="5"/>
  <c r="C87" i="5"/>
  <c r="C86" i="5"/>
  <c r="C84" i="5"/>
  <c r="C83" i="5"/>
  <c r="C82" i="5"/>
  <c r="C81" i="5"/>
  <c r="C78" i="5"/>
  <c r="C76" i="5"/>
  <c r="C75" i="5"/>
  <c r="C73" i="5"/>
  <c r="C71" i="5"/>
  <c r="C70" i="5"/>
  <c r="C68" i="5"/>
  <c r="C66" i="5"/>
  <c r="C65" i="5"/>
  <c r="C62" i="5"/>
  <c r="C61" i="5"/>
  <c r="C60" i="5"/>
  <c r="C59" i="5"/>
  <c r="C57" i="5"/>
  <c r="C56" i="5"/>
  <c r="C55" i="5"/>
  <c r="C54" i="5"/>
  <c r="C52" i="5"/>
  <c r="C51" i="5"/>
  <c r="C50" i="5"/>
  <c r="C49" i="5"/>
  <c r="C47" i="5"/>
  <c r="C46" i="5"/>
  <c r="C45" i="5"/>
  <c r="C44" i="5"/>
  <c r="C41" i="5"/>
  <c r="C38" i="5"/>
  <c r="C36" i="5"/>
  <c r="C33" i="5"/>
  <c r="C31" i="5"/>
  <c r="C28" i="5"/>
  <c r="C24" i="5"/>
  <c r="C19" i="5"/>
  <c r="C16" i="5"/>
  <c r="C14" i="5"/>
  <c r="J40" i="5"/>
  <c r="J39" i="5"/>
  <c r="J37" i="5" s="1"/>
  <c r="J35" i="5"/>
  <c r="J30" i="5" s="1"/>
  <c r="J34" i="5"/>
  <c r="J58" i="5"/>
  <c r="J53" i="5"/>
  <c r="J48" i="5"/>
  <c r="J43" i="5"/>
  <c r="J162" i="5"/>
  <c r="J157" i="5"/>
  <c r="J152" i="5"/>
  <c r="J147" i="5"/>
  <c r="J142" i="5"/>
  <c r="J137" i="5"/>
  <c r="J132" i="5"/>
  <c r="J127" i="5"/>
  <c r="J122" i="5"/>
  <c r="J117" i="5"/>
  <c r="J114" i="5"/>
  <c r="J113" i="5"/>
  <c r="J103" i="5" s="1"/>
  <c r="J106" i="5"/>
  <c r="J219" i="5"/>
  <c r="J214" i="5"/>
  <c r="J210" i="5"/>
  <c r="J207" i="5"/>
  <c r="J181" i="5" s="1"/>
  <c r="J206" i="5"/>
  <c r="J204" i="5" s="1"/>
  <c r="J199" i="5"/>
  <c r="J194" i="5"/>
  <c r="J189" i="5"/>
  <c r="J186" i="5"/>
  <c r="J183" i="5" s="1"/>
  <c r="J271" i="5"/>
  <c r="J266" i="5"/>
  <c r="J261" i="5"/>
  <c r="J256" i="5"/>
  <c r="J251" i="5"/>
  <c r="J248" i="5"/>
  <c r="J245" i="5" s="1"/>
  <c r="J243" i="5"/>
  <c r="J242" i="5"/>
  <c r="J360" i="5"/>
  <c r="J355" i="5"/>
  <c r="J350" i="5"/>
  <c r="J345" i="5"/>
  <c r="J340" i="5"/>
  <c r="J335" i="5"/>
  <c r="J330" i="5"/>
  <c r="J325" i="5"/>
  <c r="J322" i="5"/>
  <c r="J312" i="5" s="1"/>
  <c r="J321" i="5"/>
  <c r="J104" i="5" l="1"/>
  <c r="J101" i="5" s="1"/>
  <c r="C114" i="5"/>
  <c r="C224" i="5"/>
  <c r="J74" i="5"/>
  <c r="J67" i="5"/>
  <c r="J29" i="5"/>
  <c r="J27" i="5" s="1"/>
  <c r="C85" i="5"/>
  <c r="C276" i="5"/>
  <c r="C80" i="5"/>
  <c r="C90" i="5"/>
  <c r="C286" i="5"/>
  <c r="J319" i="5"/>
  <c r="J175" i="5"/>
  <c r="J176" i="5"/>
  <c r="J238" i="5"/>
  <c r="J240" i="5"/>
  <c r="J111" i="5"/>
  <c r="J23" i="5"/>
  <c r="J17" i="5"/>
  <c r="J18" i="5"/>
  <c r="J22" i="5"/>
  <c r="J32" i="5"/>
  <c r="J237" i="5"/>
  <c r="J311" i="5"/>
  <c r="J309" i="5" s="1"/>
  <c r="J64" i="5" l="1"/>
  <c r="J235" i="5"/>
  <c r="J13" i="5"/>
  <c r="J178" i="5"/>
  <c r="J173" i="5"/>
  <c r="J20" i="5"/>
  <c r="J15" i="5"/>
  <c r="J12" i="5"/>
  <c r="J10" i="5" l="1"/>
  <c r="I219" i="5"/>
  <c r="H219" i="5"/>
  <c r="G219" i="5"/>
  <c r="F219" i="5"/>
  <c r="E219" i="5"/>
  <c r="D219" i="5"/>
  <c r="K219" i="5"/>
  <c r="C219" i="5" l="1"/>
  <c r="H246" i="5"/>
  <c r="H21" i="5" s="1"/>
  <c r="H11" i="5" s="1"/>
  <c r="H236" i="5" l="1"/>
  <c r="H243" i="5"/>
  <c r="H72" i="5"/>
  <c r="H69" i="5" s="1"/>
  <c r="H321" i="5" l="1"/>
  <c r="H114" i="5"/>
  <c r="N125" i="5"/>
  <c r="N122" i="5"/>
  <c r="K122" i="5"/>
  <c r="I122" i="5"/>
  <c r="H122" i="5"/>
  <c r="G122" i="5"/>
  <c r="F122" i="5"/>
  <c r="E122" i="5"/>
  <c r="D122" i="5"/>
  <c r="C122" i="5" l="1"/>
  <c r="I69" i="5"/>
  <c r="H340" i="5"/>
  <c r="G322" i="5" l="1"/>
  <c r="G246" i="5"/>
  <c r="C246" i="5" s="1"/>
  <c r="G247" i="5"/>
  <c r="C247" i="5" s="1"/>
  <c r="G243" i="5"/>
  <c r="G21" i="5" l="1"/>
  <c r="C21" i="5" s="1"/>
  <c r="G236" i="5"/>
  <c r="C236" i="5" s="1"/>
  <c r="H322" i="5"/>
  <c r="G11" i="5" l="1"/>
  <c r="C11" i="5" s="1"/>
  <c r="K322" i="5"/>
  <c r="K312" i="5" s="1"/>
  <c r="K321" i="5"/>
  <c r="K360" i="5"/>
  <c r="I360" i="5"/>
  <c r="H360" i="5"/>
  <c r="G360" i="5"/>
  <c r="F360" i="5"/>
  <c r="E360" i="5"/>
  <c r="D360" i="5"/>
  <c r="K355" i="5"/>
  <c r="K350" i="5"/>
  <c r="K345" i="5"/>
  <c r="K340" i="5"/>
  <c r="K335" i="5"/>
  <c r="K330" i="5"/>
  <c r="K325" i="5"/>
  <c r="K248" i="5"/>
  <c r="K245" i="5" s="1"/>
  <c r="K243" i="5"/>
  <c r="K242" i="5"/>
  <c r="K271" i="5"/>
  <c r="K319" i="5" l="1"/>
  <c r="K240" i="5"/>
  <c r="C360" i="5"/>
  <c r="K311" i="5"/>
  <c r="K309" i="5" s="1"/>
  <c r="K238" i="5"/>
  <c r="K237" i="5"/>
  <c r="K266" i="5"/>
  <c r="K261" i="5"/>
  <c r="K256" i="5"/>
  <c r="K251" i="5"/>
  <c r="K186" i="5"/>
  <c r="K183" i="5" s="1"/>
  <c r="K214" i="5"/>
  <c r="K210" i="5"/>
  <c r="K207" i="5"/>
  <c r="K206" i="5"/>
  <c r="K180" i="5" s="1"/>
  <c r="K175" i="5" s="1"/>
  <c r="K199" i="5"/>
  <c r="K194" i="5"/>
  <c r="K189" i="5"/>
  <c r="K114" i="5"/>
  <c r="K104" i="5" s="1"/>
  <c r="K113" i="5"/>
  <c r="K103" i="5" s="1"/>
  <c r="K106" i="5"/>
  <c r="K162" i="5"/>
  <c r="K157" i="5"/>
  <c r="K152" i="5"/>
  <c r="K147" i="5"/>
  <c r="K142" i="5"/>
  <c r="K137" i="5"/>
  <c r="K132" i="5"/>
  <c r="K127" i="5"/>
  <c r="K117" i="5"/>
  <c r="K74" i="5"/>
  <c r="K67" i="5" s="1"/>
  <c r="K64" i="5" s="1"/>
  <c r="K40" i="5"/>
  <c r="K39" i="5"/>
  <c r="K35" i="5"/>
  <c r="K34" i="5"/>
  <c r="K58" i="5"/>
  <c r="K53" i="5"/>
  <c r="K48" i="5"/>
  <c r="K43" i="5"/>
  <c r="K29" i="5" l="1"/>
  <c r="K12" i="5" s="1"/>
  <c r="K204" i="5"/>
  <c r="K235" i="5"/>
  <c r="K23" i="5"/>
  <c r="K111" i="5"/>
  <c r="K32" i="5"/>
  <c r="K17" i="5"/>
  <c r="K30" i="5"/>
  <c r="K37" i="5"/>
  <c r="K22" i="5"/>
  <c r="K181" i="5"/>
  <c r="K176" i="5" s="1"/>
  <c r="K173" i="5" s="1"/>
  <c r="K101" i="5"/>
  <c r="G72" i="5"/>
  <c r="N93" i="5"/>
  <c r="C72" i="5" l="1"/>
  <c r="C69" i="5" s="1"/>
  <c r="G69" i="5"/>
  <c r="K27" i="5"/>
  <c r="K20" i="5"/>
  <c r="K18" i="5"/>
  <c r="K15" i="5" s="1"/>
  <c r="K178" i="5"/>
  <c r="K13" i="5"/>
  <c r="K10" i="5" s="1"/>
  <c r="G248" i="5" l="1"/>
  <c r="G245" i="5" s="1"/>
  <c r="N289" i="5" l="1"/>
  <c r="G114" i="5"/>
  <c r="I162" i="5"/>
  <c r="H162" i="5"/>
  <c r="G162" i="5"/>
  <c r="F162" i="5"/>
  <c r="E162" i="5"/>
  <c r="D162" i="5"/>
  <c r="C162" i="5" l="1"/>
  <c r="F243" i="5"/>
  <c r="C281" i="5"/>
  <c r="N284" i="5"/>
  <c r="F157" i="5"/>
  <c r="F39" i="5" l="1"/>
  <c r="F40" i="5"/>
  <c r="E58" i="5"/>
  <c r="D58" i="5"/>
  <c r="I58" i="5"/>
  <c r="H58" i="5"/>
  <c r="G58" i="5"/>
  <c r="F58" i="5"/>
  <c r="C58" i="5" l="1"/>
  <c r="I355" i="5"/>
  <c r="I350" i="5"/>
  <c r="I345" i="5"/>
  <c r="I340" i="5"/>
  <c r="I335" i="5"/>
  <c r="I330" i="5"/>
  <c r="I325" i="5"/>
  <c r="I322" i="5"/>
  <c r="I321" i="5"/>
  <c r="I271" i="5"/>
  <c r="I266" i="5"/>
  <c r="I261" i="5"/>
  <c r="I256" i="5"/>
  <c r="I251" i="5"/>
  <c r="I245" i="5"/>
  <c r="I242" i="5"/>
  <c r="I237" i="5" s="1"/>
  <c r="I214" i="5"/>
  <c r="I210" i="5"/>
  <c r="I207" i="5"/>
  <c r="I181" i="5" s="1"/>
  <c r="I206" i="5"/>
  <c r="I199" i="5"/>
  <c r="I194" i="5"/>
  <c r="I189" i="5"/>
  <c r="I186" i="5"/>
  <c r="I183" i="5" s="1"/>
  <c r="I157" i="5"/>
  <c r="I152" i="5"/>
  <c r="I147" i="5"/>
  <c r="I142" i="5"/>
  <c r="I137" i="5"/>
  <c r="I132" i="5"/>
  <c r="I127" i="5"/>
  <c r="I117" i="5"/>
  <c r="I113" i="5"/>
  <c r="I103" i="5" s="1"/>
  <c r="I106" i="5"/>
  <c r="I53" i="5"/>
  <c r="I48" i="5"/>
  <c r="I43" i="5"/>
  <c r="I40" i="5"/>
  <c r="I39" i="5"/>
  <c r="I35" i="5"/>
  <c r="I34" i="5"/>
  <c r="I18" i="5" l="1"/>
  <c r="I74" i="5"/>
  <c r="I67" i="5"/>
  <c r="I64" i="5" s="1"/>
  <c r="I312" i="5"/>
  <c r="I204" i="5"/>
  <c r="I238" i="5"/>
  <c r="I37" i="5"/>
  <c r="I240" i="5"/>
  <c r="I111" i="5"/>
  <c r="I175" i="5"/>
  <c r="I17" i="5"/>
  <c r="I178" i="5"/>
  <c r="I30" i="5"/>
  <c r="I319" i="5"/>
  <c r="I104" i="5"/>
  <c r="I311" i="5"/>
  <c r="I309" i="5" s="1"/>
  <c r="I23" i="5"/>
  <c r="I29" i="5"/>
  <c r="I32" i="5"/>
  <c r="I22" i="5"/>
  <c r="G67" i="5"/>
  <c r="G321" i="5"/>
  <c r="H77" i="5"/>
  <c r="F77" i="5"/>
  <c r="N88" i="5"/>
  <c r="F321" i="5"/>
  <c r="H355" i="5"/>
  <c r="G355" i="5"/>
  <c r="F355" i="5"/>
  <c r="E355" i="5"/>
  <c r="D355" i="5"/>
  <c r="I101" i="5" l="1"/>
  <c r="C355" i="5"/>
  <c r="I235" i="5"/>
  <c r="H67" i="5"/>
  <c r="I15" i="5"/>
  <c r="I176" i="5"/>
  <c r="I173" i="5" s="1"/>
  <c r="I12" i="5"/>
  <c r="I27" i="5"/>
  <c r="I20" i="5"/>
  <c r="G199" i="5"/>
  <c r="F199" i="5"/>
  <c r="E199" i="5"/>
  <c r="D199" i="5"/>
  <c r="H199" i="5"/>
  <c r="C199" i="5" l="1"/>
  <c r="I13" i="5"/>
  <c r="I10" i="5" s="1"/>
  <c r="F322" i="5"/>
  <c r="G186" i="5" l="1"/>
  <c r="F186" i="5"/>
  <c r="E186" i="5"/>
  <c r="D186" i="5"/>
  <c r="H186" i="5"/>
  <c r="E321" i="5"/>
  <c r="D321" i="5"/>
  <c r="C321" i="5" s="1"/>
  <c r="E322" i="5"/>
  <c r="D322" i="5"/>
  <c r="F248" i="5"/>
  <c r="F238" i="5" s="1"/>
  <c r="E248" i="5"/>
  <c r="D248" i="5"/>
  <c r="G242" i="5"/>
  <c r="F242" i="5"/>
  <c r="E242" i="5"/>
  <c r="D242" i="5"/>
  <c r="H242" i="5"/>
  <c r="E243" i="5"/>
  <c r="D243" i="5"/>
  <c r="H238" i="5"/>
  <c r="G39" i="5"/>
  <c r="E39" i="5"/>
  <c r="D39" i="5"/>
  <c r="H39" i="5"/>
  <c r="G40" i="5"/>
  <c r="E40" i="5"/>
  <c r="D40" i="5"/>
  <c r="H40" i="5"/>
  <c r="G34" i="5"/>
  <c r="F34" i="5"/>
  <c r="E34" i="5"/>
  <c r="D34" i="5"/>
  <c r="H34" i="5"/>
  <c r="G35" i="5"/>
  <c r="F35" i="5"/>
  <c r="E35" i="5"/>
  <c r="D35" i="5"/>
  <c r="H35" i="5"/>
  <c r="C248" i="5" l="1"/>
  <c r="C243" i="5"/>
  <c r="C34" i="5"/>
  <c r="C242" i="5"/>
  <c r="C39" i="5"/>
  <c r="C35" i="5"/>
  <c r="C186" i="5"/>
  <c r="C40" i="5"/>
  <c r="C322" i="5"/>
  <c r="E238" i="5"/>
  <c r="D238" i="5"/>
  <c r="G238" i="5"/>
  <c r="H350" i="5"/>
  <c r="D350" i="5"/>
  <c r="E350" i="5"/>
  <c r="F350" i="5"/>
  <c r="G350" i="5"/>
  <c r="F114" i="5"/>
  <c r="C238" i="5" l="1"/>
  <c r="C350" i="5"/>
  <c r="G325" i="5"/>
  <c r="F325" i="5"/>
  <c r="E325" i="5"/>
  <c r="D325" i="5"/>
  <c r="H325" i="5"/>
  <c r="G330" i="5"/>
  <c r="F330" i="5"/>
  <c r="E330" i="5"/>
  <c r="D330" i="5"/>
  <c r="H330" i="5"/>
  <c r="G335" i="5"/>
  <c r="F335" i="5"/>
  <c r="E335" i="5"/>
  <c r="D335" i="5"/>
  <c r="H335" i="5"/>
  <c r="G340" i="5"/>
  <c r="F340" i="5"/>
  <c r="E340" i="5"/>
  <c r="D340" i="5"/>
  <c r="G345" i="5"/>
  <c r="F345" i="5"/>
  <c r="E345" i="5"/>
  <c r="D345" i="5"/>
  <c r="H345" i="5"/>
  <c r="G271" i="5"/>
  <c r="F271" i="5"/>
  <c r="E271" i="5"/>
  <c r="D271" i="5"/>
  <c r="H271" i="5"/>
  <c r="G266" i="5"/>
  <c r="F266" i="5"/>
  <c r="E266" i="5"/>
  <c r="D266" i="5"/>
  <c r="H266" i="5"/>
  <c r="G261" i="5"/>
  <c r="F261" i="5"/>
  <c r="E261" i="5"/>
  <c r="D261" i="5"/>
  <c r="H261" i="5"/>
  <c r="G256" i="5"/>
  <c r="F256" i="5"/>
  <c r="E256" i="5"/>
  <c r="D256" i="5"/>
  <c r="H256" i="5"/>
  <c r="G251" i="5"/>
  <c r="F251" i="5"/>
  <c r="E251" i="5"/>
  <c r="D251" i="5"/>
  <c r="H251" i="5"/>
  <c r="G214" i="5"/>
  <c r="F214" i="5"/>
  <c r="E214" i="5"/>
  <c r="D214" i="5"/>
  <c r="H214" i="5"/>
  <c r="E204" i="5"/>
  <c r="G194" i="5"/>
  <c r="F194" i="5"/>
  <c r="E194" i="5"/>
  <c r="D194" i="5"/>
  <c r="H194" i="5"/>
  <c r="G189" i="5"/>
  <c r="F189" i="5"/>
  <c r="E189" i="5"/>
  <c r="D189" i="5"/>
  <c r="H189" i="5"/>
  <c r="G157" i="5"/>
  <c r="E157" i="5"/>
  <c r="D157" i="5"/>
  <c r="H157" i="5"/>
  <c r="G152" i="5"/>
  <c r="F152" i="5"/>
  <c r="E152" i="5"/>
  <c r="D152" i="5"/>
  <c r="H152" i="5"/>
  <c r="G147" i="5"/>
  <c r="F147" i="5"/>
  <c r="E147" i="5"/>
  <c r="D147" i="5"/>
  <c r="H147" i="5"/>
  <c r="G142" i="5"/>
  <c r="F142" i="5"/>
  <c r="E142" i="5"/>
  <c r="D142" i="5"/>
  <c r="H142" i="5"/>
  <c r="G137" i="5"/>
  <c r="F137" i="5"/>
  <c r="E137" i="5"/>
  <c r="D137" i="5"/>
  <c r="H137" i="5"/>
  <c r="G132" i="5"/>
  <c r="F132" i="5"/>
  <c r="E132" i="5"/>
  <c r="D132" i="5"/>
  <c r="H132" i="5"/>
  <c r="G127" i="5"/>
  <c r="F127" i="5"/>
  <c r="E127" i="5"/>
  <c r="D127" i="5"/>
  <c r="H127" i="5"/>
  <c r="G117" i="5"/>
  <c r="F117" i="5"/>
  <c r="E117" i="5"/>
  <c r="D117" i="5"/>
  <c r="H117" i="5"/>
  <c r="G106" i="5"/>
  <c r="F106" i="5"/>
  <c r="E106" i="5"/>
  <c r="D106" i="5"/>
  <c r="H106" i="5"/>
  <c r="G53" i="5"/>
  <c r="F53" i="5"/>
  <c r="E53" i="5"/>
  <c r="D53" i="5"/>
  <c r="H53" i="5"/>
  <c r="G48" i="5"/>
  <c r="F48" i="5"/>
  <c r="E48" i="5"/>
  <c r="D48" i="5"/>
  <c r="H48" i="5"/>
  <c r="G43" i="5"/>
  <c r="F43" i="5"/>
  <c r="E43" i="5"/>
  <c r="D43" i="5"/>
  <c r="H43" i="5"/>
  <c r="C137" i="5" l="1"/>
  <c r="C189" i="5"/>
  <c r="C251" i="5"/>
  <c r="C340" i="5"/>
  <c r="C152" i="5"/>
  <c r="C266" i="5"/>
  <c r="C335" i="5"/>
  <c r="C43" i="5"/>
  <c r="C325" i="5"/>
  <c r="C147" i="5"/>
  <c r="C261" i="5"/>
  <c r="C117" i="5"/>
  <c r="C132" i="5"/>
  <c r="C214" i="5"/>
  <c r="C53" i="5"/>
  <c r="C106" i="5"/>
  <c r="C157" i="5"/>
  <c r="C271" i="5"/>
  <c r="C330" i="5"/>
  <c r="C48" i="5"/>
  <c r="C142" i="5"/>
  <c r="C194" i="5"/>
  <c r="C256" i="5"/>
  <c r="C127" i="5"/>
  <c r="C345" i="5"/>
  <c r="E180" i="5"/>
  <c r="D113" i="5" l="1"/>
  <c r="D181" i="5" l="1"/>
  <c r="E181" i="5"/>
  <c r="E18" i="5" s="1"/>
  <c r="N221" i="5"/>
  <c r="D18" i="5" l="1"/>
  <c r="D114" i="5" l="1"/>
  <c r="E114" i="5"/>
  <c r="E77" i="5" l="1"/>
  <c r="D183" i="5" l="1"/>
  <c r="E74" i="5"/>
  <c r="E67" i="5" s="1"/>
  <c r="D77" i="5"/>
  <c r="C77" i="5" s="1"/>
  <c r="F74" i="5"/>
  <c r="F67" i="5" s="1"/>
  <c r="G74" i="5"/>
  <c r="H74" i="5"/>
  <c r="H64" i="5" l="1"/>
  <c r="D74" i="5"/>
  <c r="C74" i="5" s="1"/>
  <c r="N238" i="5"/>
  <c r="N279" i="5"/>
  <c r="N274" i="5"/>
  <c r="D67" i="5" l="1"/>
  <c r="C67" i="5" s="1"/>
  <c r="N264" i="5"/>
  <c r="N269" i="5"/>
  <c r="N201" i="5"/>
  <c r="N192" i="5"/>
  <c r="N196" i="5"/>
  <c r="N159" i="5"/>
  <c r="N120" i="5" l="1"/>
  <c r="N83" i="5"/>
  <c r="N67" i="5"/>
  <c r="N51" i="5"/>
  <c r="N46" i="5"/>
  <c r="D210" i="5"/>
  <c r="D206" i="5"/>
  <c r="D204" i="5" l="1"/>
  <c r="D180" i="5"/>
  <c r="G312" i="5"/>
  <c r="F312" i="5"/>
  <c r="H311" i="5"/>
  <c r="E311" i="5"/>
  <c r="D311" i="5"/>
  <c r="F245" i="5"/>
  <c r="N259" i="5"/>
  <c r="N254" i="5"/>
  <c r="N253" i="5"/>
  <c r="G237" i="5"/>
  <c r="G235" i="5" s="1"/>
  <c r="F237" i="5"/>
  <c r="F235" i="5" s="1"/>
  <c r="E237" i="5"/>
  <c r="E235" i="5" s="1"/>
  <c r="N247" i="5"/>
  <c r="H210" i="5"/>
  <c r="G210" i="5"/>
  <c r="F210" i="5"/>
  <c r="E210" i="5"/>
  <c r="H207" i="5"/>
  <c r="F181" i="5"/>
  <c r="H206" i="5"/>
  <c r="C206" i="5" s="1"/>
  <c r="G180" i="5"/>
  <c r="F180" i="5"/>
  <c r="H183" i="5"/>
  <c r="N185" i="5"/>
  <c r="G183" i="5"/>
  <c r="F183" i="5"/>
  <c r="E183" i="5"/>
  <c r="E175" i="5"/>
  <c r="E104" i="5"/>
  <c r="D104" i="5"/>
  <c r="H113" i="5"/>
  <c r="G113" i="5"/>
  <c r="G103" i="5" s="1"/>
  <c r="F113" i="5"/>
  <c r="F103" i="5" s="1"/>
  <c r="E113" i="5"/>
  <c r="D103" i="5"/>
  <c r="G104" i="5"/>
  <c r="G64" i="5"/>
  <c r="F64" i="5"/>
  <c r="E64" i="5"/>
  <c r="D64" i="5"/>
  <c r="N21" i="5"/>
  <c r="N16" i="5"/>
  <c r="N11" i="5"/>
  <c r="C207" i="5" l="1"/>
  <c r="H181" i="5"/>
  <c r="C183" i="5"/>
  <c r="C113" i="5"/>
  <c r="C210" i="5"/>
  <c r="D175" i="5"/>
  <c r="C64" i="5"/>
  <c r="H103" i="5"/>
  <c r="H18" i="5"/>
  <c r="F18" i="5"/>
  <c r="N64" i="5"/>
  <c r="F204" i="5"/>
  <c r="G204" i="5"/>
  <c r="H204" i="5"/>
  <c r="G111" i="5"/>
  <c r="N206" i="5"/>
  <c r="N207" i="5"/>
  <c r="F176" i="5"/>
  <c r="D178" i="5"/>
  <c r="H180" i="5"/>
  <c r="H175" i="5" s="1"/>
  <c r="H111" i="5"/>
  <c r="E17" i="5"/>
  <c r="G29" i="5"/>
  <c r="E22" i="5"/>
  <c r="G17" i="5"/>
  <c r="G101" i="5"/>
  <c r="F29" i="5"/>
  <c r="F111" i="5"/>
  <c r="H104" i="5"/>
  <c r="F104" i="5"/>
  <c r="E32" i="5"/>
  <c r="F17" i="5"/>
  <c r="N117" i="5"/>
  <c r="F319" i="5"/>
  <c r="N256" i="5"/>
  <c r="E312" i="5"/>
  <c r="E309" i="5" s="1"/>
  <c r="E245" i="5"/>
  <c r="N114" i="5"/>
  <c r="N127" i="5"/>
  <c r="D101" i="5"/>
  <c r="D111" i="5"/>
  <c r="H245" i="5"/>
  <c r="N186" i="5"/>
  <c r="N183" i="5"/>
  <c r="E111" i="5"/>
  <c r="E103" i="5"/>
  <c r="D22" i="5"/>
  <c r="H22" i="5"/>
  <c r="N113" i="5"/>
  <c r="F23" i="5"/>
  <c r="E29" i="5"/>
  <c r="N34" i="5"/>
  <c r="D17" i="5"/>
  <c r="G22" i="5"/>
  <c r="N251" i="5"/>
  <c r="G23" i="5"/>
  <c r="F240" i="5"/>
  <c r="G240" i="5"/>
  <c r="H23" i="5"/>
  <c r="C103" i="5" l="1"/>
  <c r="F101" i="5"/>
  <c r="C204" i="5"/>
  <c r="C181" i="5"/>
  <c r="C104" i="5"/>
  <c r="H20" i="5"/>
  <c r="C180" i="5"/>
  <c r="C111" i="5"/>
  <c r="G20" i="5"/>
  <c r="H101" i="5"/>
  <c r="H176" i="5"/>
  <c r="G176" i="5"/>
  <c r="G18" i="5"/>
  <c r="C18" i="5" s="1"/>
  <c r="H17" i="5"/>
  <c r="C17" i="5" s="1"/>
  <c r="F15" i="5"/>
  <c r="H178" i="5"/>
  <c r="F32" i="5"/>
  <c r="E319" i="5"/>
  <c r="D23" i="5"/>
  <c r="N104" i="5"/>
  <c r="G32" i="5"/>
  <c r="E23" i="5"/>
  <c r="E20" i="5" s="1"/>
  <c r="F22" i="5"/>
  <c r="F20" i="5" s="1"/>
  <c r="N180" i="5"/>
  <c r="E12" i="5"/>
  <c r="F30" i="5"/>
  <c r="F311" i="5"/>
  <c r="G175" i="5"/>
  <c r="G178" i="5"/>
  <c r="F37" i="5"/>
  <c r="F175" i="5"/>
  <c r="C175" i="5" s="1"/>
  <c r="F178" i="5"/>
  <c r="E101" i="5"/>
  <c r="N103" i="5"/>
  <c r="E30" i="5"/>
  <c r="E27" i="5" s="1"/>
  <c r="N111" i="5"/>
  <c r="E37" i="5"/>
  <c r="G319" i="5"/>
  <c r="G311" i="5"/>
  <c r="G309" i="5" s="1"/>
  <c r="D240" i="5"/>
  <c r="H29" i="5"/>
  <c r="H37" i="5"/>
  <c r="G37" i="5"/>
  <c r="E240" i="5"/>
  <c r="H240" i="5"/>
  <c r="H237" i="5"/>
  <c r="H235" i="5" s="1"/>
  <c r="H312" i="5"/>
  <c r="H319" i="5"/>
  <c r="D312" i="5"/>
  <c r="D319" i="5"/>
  <c r="H32" i="5"/>
  <c r="H30" i="5"/>
  <c r="D237" i="5"/>
  <c r="N242" i="5"/>
  <c r="N181" i="5"/>
  <c r="D176" i="5"/>
  <c r="E178" i="5"/>
  <c r="E176" i="5"/>
  <c r="N40" i="5"/>
  <c r="N35" i="5"/>
  <c r="D32" i="5"/>
  <c r="D30" i="5"/>
  <c r="G30" i="5"/>
  <c r="N248" i="5"/>
  <c r="D245" i="5"/>
  <c r="C245" i="5" s="1"/>
  <c r="D29" i="5"/>
  <c r="N39" i="5"/>
  <c r="D37" i="5"/>
  <c r="C29" i="5" l="1"/>
  <c r="C178" i="5"/>
  <c r="C312" i="5"/>
  <c r="N101" i="5"/>
  <c r="C30" i="5"/>
  <c r="C32" i="5"/>
  <c r="C37" i="5"/>
  <c r="D235" i="5"/>
  <c r="C235" i="5" s="1"/>
  <c r="C237" i="5"/>
  <c r="F309" i="5"/>
  <c r="C311" i="5"/>
  <c r="C23" i="5"/>
  <c r="C101" i="5"/>
  <c r="C176" i="5"/>
  <c r="C240" i="5"/>
  <c r="C319" i="5"/>
  <c r="C22" i="5"/>
  <c r="H309" i="5"/>
  <c r="H173" i="5"/>
  <c r="N245" i="5"/>
  <c r="G15" i="5"/>
  <c r="D20" i="5"/>
  <c r="C20" i="5" s="1"/>
  <c r="N18" i="5"/>
  <c r="H15" i="5"/>
  <c r="N22" i="5"/>
  <c r="D12" i="5"/>
  <c r="H13" i="5"/>
  <c r="F27" i="5"/>
  <c r="F13" i="5"/>
  <c r="G27" i="5"/>
  <c r="G13" i="5"/>
  <c r="H12" i="5"/>
  <c r="F12" i="5"/>
  <c r="F173" i="5"/>
  <c r="N175" i="5"/>
  <c r="G12" i="5"/>
  <c r="G173" i="5"/>
  <c r="D309" i="5"/>
  <c r="E173" i="5"/>
  <c r="E13" i="5"/>
  <c r="E10" i="5" s="1"/>
  <c r="D173" i="5"/>
  <c r="D13" i="5"/>
  <c r="N178" i="5"/>
  <c r="N23" i="5"/>
  <c r="N237" i="5"/>
  <c r="N29" i="5"/>
  <c r="D27" i="5"/>
  <c r="N30" i="5"/>
  <c r="N243" i="5"/>
  <c r="N176" i="5"/>
  <c r="H27" i="5"/>
  <c r="N240" i="5"/>
  <c r="N37" i="5"/>
  <c r="N32" i="5"/>
  <c r="N17" i="5"/>
  <c r="E15" i="5"/>
  <c r="C309" i="5" l="1"/>
  <c r="C27" i="5"/>
  <c r="H10" i="5"/>
  <c r="C13" i="5"/>
  <c r="C12" i="5"/>
  <c r="C173" i="5"/>
  <c r="G10" i="5"/>
  <c r="N309" i="5"/>
  <c r="F10" i="5"/>
  <c r="N173" i="5"/>
  <c r="N20" i="5"/>
  <c r="D15" i="5"/>
  <c r="C15" i="5" s="1"/>
  <c r="D10" i="5"/>
  <c r="N27" i="5"/>
  <c r="N12" i="5"/>
  <c r="C10" i="5" l="1"/>
  <c r="N235" i="5"/>
  <c r="N15" i="5"/>
  <c r="N7" i="5"/>
  <c r="N10" i="5"/>
  <c r="N13" i="5"/>
</calcChain>
</file>

<file path=xl/sharedStrings.xml><?xml version="1.0" encoding="utf-8"?>
<sst xmlns="http://schemas.openxmlformats.org/spreadsheetml/2006/main" count="672" uniqueCount="102">
  <si>
    <t xml:space="preserve">Всего </t>
  </si>
  <si>
    <t>2020 год</t>
  </si>
  <si>
    <t>2021 год</t>
  </si>
  <si>
    <t xml:space="preserve">ВСЕГО ПО МУНИЦИПАЛЬНОЙ ПРОГРАММЕ, в том числе   </t>
  </si>
  <si>
    <t>x</t>
  </si>
  <si>
    <t>федеральный бюджет</t>
  </si>
  <si>
    <t>х</t>
  </si>
  <si>
    <t xml:space="preserve">областной бюджет         </t>
  </si>
  <si>
    <t xml:space="preserve">местный бюджет         </t>
  </si>
  <si>
    <t xml:space="preserve">КАПИТАЛЬНЫЕ ВЛОЖЕНИЯ     </t>
  </si>
  <si>
    <t xml:space="preserve">ПРОЧИЕ НУЖДЫ             </t>
  </si>
  <si>
    <t>ПО НАПРАВЛЕНИЯМ ПРОГРАММЫ</t>
  </si>
  <si>
    <t xml:space="preserve">ВСЕГО ПО ПОДПРОГРАММЕ 1, в том числе   </t>
  </si>
  <si>
    <t xml:space="preserve">местный бюджет           </t>
  </si>
  <si>
    <t>областной бюджет</t>
  </si>
  <si>
    <t>ПО НАПРАВЛЕНИЯМ ПОДПРОГРАММЫ 1</t>
  </si>
  <si>
    <t xml:space="preserve">ВСЕГО ПО ПОДПРОГРАММЕ 2, в том числе   </t>
  </si>
  <si>
    <t xml:space="preserve">федеральный бюджет       </t>
  </si>
  <si>
    <t xml:space="preserve">внебюджетные источники   </t>
  </si>
  <si>
    <t>ПО НАПРАВЛЕНИЯМ ПОДПРОГРАММЫ</t>
  </si>
  <si>
    <t xml:space="preserve">ВСЕГО ПО ПОДПРОГРАММЕ 3, в том числе   </t>
  </si>
  <si>
    <t>КАПИТАЛЬНЫЕ  ВЛОЖЕНИЯ</t>
  </si>
  <si>
    <t>ПРОЧИЕ НУЖДЫ</t>
  </si>
  <si>
    <t xml:space="preserve">областной бюджет       </t>
  </si>
  <si>
    <t>КАПИТАЛЬНЫЕ ВЛОЖЕНИЯ</t>
  </si>
  <si>
    <t xml:space="preserve">ВСЕГО ПО ПОДПРОГРАММЕ 5, в том числе              </t>
  </si>
  <si>
    <t>в том числе:</t>
  </si>
  <si>
    <t>разработка проектно-сметной документации</t>
  </si>
  <si>
    <t xml:space="preserve">местный бюджет       </t>
  </si>
  <si>
    <t xml:space="preserve">ВСЕГО ПО ПОДПРОГРАММЕ 6, в том числе              </t>
  </si>
  <si>
    <t xml:space="preserve">Номер строки
целевых
показателей,
на достижение
которых
направлены
мероприятия
</t>
  </si>
  <si>
    <t xml:space="preserve">Наименование мероприятия/
источники расходов
на финансирование
</t>
  </si>
  <si>
    <t xml:space="preserve">Объем расходов на выполнение мероприятия за счет
всех источников ресурсного обеспечения, тыс. рублей
</t>
  </si>
  <si>
    <t xml:space="preserve">№
Строки
</t>
  </si>
  <si>
    <t>2022 год</t>
  </si>
  <si>
    <t>2023 год</t>
  </si>
  <si>
    <t>2024 год</t>
  </si>
  <si>
    <r>
      <rPr>
        <b/>
        <sz val="12"/>
        <color theme="1"/>
        <rFont val="Liberation Serif"/>
        <family val="1"/>
        <charset val="204"/>
      </rPr>
      <t xml:space="preserve">Мероприятие 1. </t>
    </r>
    <r>
      <rPr>
        <sz val="12"/>
        <color theme="1"/>
        <rFont val="Liberation Serif"/>
        <family val="1"/>
        <charset val="204"/>
      </rPr>
      <t>Обустройство контейнерных площадок на территории Муниципального образования город Ирбит</t>
    </r>
  </si>
  <si>
    <r>
      <rPr>
        <b/>
        <sz val="12"/>
        <color theme="1"/>
        <rFont val="Liberation Serif"/>
        <family val="1"/>
        <charset val="204"/>
      </rPr>
      <t>Мероприятие 2.</t>
    </r>
    <r>
      <rPr>
        <sz val="12"/>
        <color theme="1"/>
        <rFont val="Liberation Serif"/>
        <family val="1"/>
        <charset val="204"/>
      </rPr>
      <t xml:space="preserve"> Приобретение контейнеров для сбора отходов</t>
    </r>
  </si>
  <si>
    <r>
      <rPr>
        <b/>
        <sz val="12"/>
        <color theme="1"/>
        <rFont val="Liberation Serif"/>
        <family val="1"/>
        <charset val="204"/>
      </rPr>
      <t xml:space="preserve">Мероприятие 3. </t>
    </r>
    <r>
      <rPr>
        <sz val="12"/>
        <color theme="1"/>
        <rFont val="Liberation Serif"/>
        <family val="1"/>
        <charset val="204"/>
      </rPr>
      <t>Приобретение оборудования и техники</t>
    </r>
  </si>
  <si>
    <t>2025 год</t>
  </si>
  <si>
    <r>
      <t xml:space="preserve">Мероприятие 4. </t>
    </r>
    <r>
      <rPr>
        <sz val="12"/>
        <color theme="1"/>
        <rFont val="Liberation Serif"/>
        <family val="1"/>
        <charset val="204"/>
      </rPr>
      <t>Государственная поддержка закупки контейнеров для раздельного накопления твердых коммунальных отходов</t>
    </r>
  </si>
  <si>
    <r>
      <rPr>
        <b/>
        <sz val="12"/>
        <color theme="1"/>
        <rFont val="Liberation Serif"/>
        <family val="1"/>
        <charset val="204"/>
      </rPr>
      <t>Мероприятие 5.</t>
    </r>
    <r>
      <rPr>
        <sz val="12"/>
        <color theme="1"/>
        <rFont val="Liberation Serif"/>
        <family val="1"/>
        <charset val="204"/>
      </rPr>
      <t xml:space="preserve"> Предоставление субсидии на возмещение затрат организациям, оказывающим услуги бань </t>
    </r>
  </si>
  <si>
    <r>
      <rPr>
        <b/>
        <sz val="12"/>
        <color theme="1"/>
        <rFont val="Liberation Serif"/>
        <family val="1"/>
        <charset val="204"/>
      </rPr>
      <t>Мероприятие 6.</t>
    </r>
    <r>
      <rPr>
        <sz val="12"/>
        <color theme="1"/>
        <rFont val="Liberation Serif"/>
        <family val="1"/>
        <charset val="204"/>
      </rPr>
      <t xml:space="preserve"> Предоставление субсидий на финансовое обеспечение затрат организаций, оказывающих услуги бань</t>
    </r>
  </si>
  <si>
    <t xml:space="preserve">ПЛАН МЕРОПРИЯТИЙ </t>
  </si>
  <si>
    <t xml:space="preserve">по выполнению муниципальной программы «Развитие жилищно-коммунального хозяйства и повышение </t>
  </si>
  <si>
    <t>15,16,23,24</t>
  </si>
  <si>
    <t>31,32,33</t>
  </si>
  <si>
    <t>39,40,</t>
  </si>
  <si>
    <t>2026 год</t>
  </si>
  <si>
    <t>в том числе:софинансирование</t>
  </si>
  <si>
    <t>Приложение № 8</t>
  </si>
  <si>
    <t>2027 год</t>
  </si>
  <si>
    <t>к муниципальной программе «Развитие жилищно-коммунального хозяйства и повышение энергетической эффективности Городского округа «город Ирбит» Свердловской области»</t>
  </si>
  <si>
    <r>
      <t>энергетической эффективности Городского округа «город Ирбит» Свердловской области</t>
    </r>
    <r>
      <rPr>
        <b/>
        <sz val="12"/>
        <color rgb="FF000000"/>
        <rFont val="Liberation Serif"/>
        <family val="1"/>
        <charset val="204"/>
      </rPr>
      <t>»</t>
    </r>
  </si>
  <si>
    <t>Подпрограмма 1 «Обращение с твердыми бытовыми (коммунальными) отходами на территории Городского округа «город Ирбит» Свердловской области»</t>
  </si>
  <si>
    <t xml:space="preserve">Подпрограмма 2 «Организация предоставления услуг бань в Городском округе «город Ирбит» Свердловской области» </t>
  </si>
  <si>
    <t>Подпрограмма 3 «Благоустройство территории Городского округа «город Ирбит» Свердловской области»</t>
  </si>
  <si>
    <t>Подпрограмма 4 «Газификация Городского округа «город Ирбит» Свердловской области»</t>
  </si>
  <si>
    <t>Подпрограмма 5 «Развитие и модернизация коммунальной инфраструктуры Городского округа «город Ирбит» Свердловской области»</t>
  </si>
  <si>
    <t>Подпрограмма 6 «Обеспечение рационального и безопасного природопользования на территории Городского округа «город Ирбит» Свердловской области»</t>
  </si>
  <si>
    <t xml:space="preserve">ВСЕГО ПО ПОДПРОГРАММЕ 4, в том числе              </t>
  </si>
  <si>
    <r>
      <rPr>
        <b/>
        <sz val="12"/>
        <color theme="1"/>
        <rFont val="Liberation Serif"/>
        <family val="1"/>
        <charset val="204"/>
      </rPr>
      <t>Мероприятие 7.</t>
    </r>
    <r>
      <rPr>
        <sz val="12"/>
        <color theme="1"/>
        <rFont val="Liberation Serif"/>
        <family val="1"/>
        <charset val="204"/>
      </rPr>
      <t xml:space="preserve"> Предоставление субсидии ООО "Жилкомсервис" на финансовое обеспечение затрат, связанных с оказанием банных услуг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</si>
  <si>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>Мероприятие 9.</t>
    </r>
    <r>
      <rPr>
        <sz val="12"/>
        <color theme="1"/>
        <rFont val="Liberation Serif"/>
        <family val="1"/>
        <charset val="204"/>
      </rPr>
      <t xml:space="preserve"> Организация освещения улиц</t>
    </r>
  </si>
  <si>
    <r>
      <rPr>
        <b/>
        <sz val="12"/>
        <color theme="1"/>
        <rFont val="Liberation Serif"/>
        <family val="1"/>
        <charset val="204"/>
      </rPr>
      <t>Мероприятие 11.</t>
    </r>
    <r>
      <rPr>
        <sz val="12"/>
        <color theme="1"/>
        <rFont val="Liberation Serif"/>
        <family val="1"/>
        <charset val="204"/>
      </rPr>
      <t xml:space="preserve"> Благоустройство и озеленение города, всего, из них:</t>
    </r>
  </si>
  <si>
    <r>
      <rPr>
        <b/>
        <sz val="12"/>
        <color theme="1"/>
        <rFont val="Liberation Serif"/>
        <family val="1"/>
        <charset val="204"/>
      </rPr>
      <t xml:space="preserve"> Мероприятие 12. </t>
    </r>
    <r>
      <rPr>
        <sz val="12"/>
        <color theme="1"/>
        <rFont val="Liberation Serif"/>
        <family val="1"/>
        <charset val="204"/>
      </rPr>
      <t xml:space="preserve">Противоклещевая акарицидная и дератизационная обработки территорий на эпидемиологически значимых объектах, всего, из них:                  </t>
    </r>
  </si>
  <si>
    <r>
      <rPr>
        <b/>
        <sz val="12"/>
        <color theme="1"/>
        <rFont val="Liberation Serif"/>
        <family val="1"/>
        <charset val="204"/>
      </rPr>
      <t>Мероприятие 13.</t>
    </r>
    <r>
      <rPr>
        <sz val="12"/>
        <color theme="1"/>
        <rFont val="Liberation Serif"/>
        <family val="1"/>
        <charset val="204"/>
      </rPr>
      <t xml:space="preserve"> Восстановление дренажной системы, всего, из них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</si>
  <si>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14. </t>
    </r>
    <r>
      <rPr>
        <sz val="12"/>
        <color theme="1"/>
        <rFont val="Liberation Serif"/>
        <family val="1"/>
        <charset val="204"/>
      </rPr>
      <t>Разработка проектно-сметной документации, всего, из них</t>
    </r>
  </si>
  <si>
    <r>
      <rPr>
        <b/>
        <sz val="12"/>
        <color theme="1"/>
        <rFont val="Liberation Serif"/>
        <family val="1"/>
        <charset val="204"/>
      </rPr>
      <t xml:space="preserve">Мероприятие 15. </t>
    </r>
    <r>
      <rPr>
        <sz val="12"/>
        <color theme="1"/>
        <rFont val="Liberation Serif"/>
        <family val="1"/>
        <charset val="204"/>
      </rPr>
      <t>Обрезка деревьев, всего, из них</t>
    </r>
  </si>
  <si>
    <r>
      <rPr>
        <b/>
        <sz val="12"/>
        <color theme="1"/>
        <rFont val="Liberation Serif"/>
        <family val="1"/>
        <charset val="204"/>
      </rPr>
      <t>Мероприятие 16.</t>
    </r>
    <r>
      <rPr>
        <sz val="12"/>
        <color theme="1"/>
        <rFont val="Liberation Serif"/>
        <family val="1"/>
        <charset val="204"/>
      </rPr>
      <t xml:space="preserve"> Благоустройство улиц, скверов, парков, дворовых территорий, всего, из них</t>
    </r>
  </si>
  <si>
    <r>
      <rPr>
        <b/>
        <sz val="12"/>
        <color theme="1"/>
        <rFont val="Liberation Serif"/>
        <family val="1"/>
        <charset val="204"/>
      </rPr>
      <t>Мероприятие 17.</t>
    </r>
    <r>
      <rPr>
        <sz val="12"/>
        <color theme="1"/>
        <rFont val="Liberation Serif"/>
        <family val="1"/>
        <charset val="204"/>
      </rPr>
      <t xml:space="preserve">  Осуществления государственного полномочия Свердловской области по организации проведения мероприятий по отлову и содержанию безнадзорных собак, всего, из них</t>
    </r>
  </si>
  <si>
    <r>
      <rPr>
        <b/>
        <sz val="12"/>
        <color theme="1"/>
        <rFont val="Liberation Serif"/>
        <family val="1"/>
        <charset val="204"/>
      </rPr>
      <t>Мероприятие 18.</t>
    </r>
    <r>
      <rPr>
        <sz val="12"/>
        <color theme="1"/>
        <rFont val="Liberation Serif"/>
        <family val="1"/>
        <charset val="204"/>
      </rPr>
      <t xml:space="preserve"> Организация ритуальных услуг, всего, из них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</si>
  <si>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>Мероприятие 10.</t>
    </r>
    <r>
      <rPr>
        <sz val="12"/>
        <color theme="1"/>
        <rFont val="Liberation Serif"/>
        <family val="1"/>
        <charset val="204"/>
      </rPr>
      <t xml:space="preserve"> Предоставление субсидии Акционерному обществу "Облкоммунэнерго" на возмещение затрат на строительство и реконструкцию сооружений в рамках благоустройства территорий Городского округа "город Ирбит" Свердловской области</t>
    </r>
  </si>
  <si>
    <r>
      <rPr>
        <b/>
        <sz val="12"/>
        <color theme="1"/>
        <rFont val="Liberation Serif"/>
        <family val="1"/>
        <charset val="204"/>
      </rPr>
      <t>Мероприятие 19.</t>
    </r>
    <r>
      <rPr>
        <sz val="12"/>
        <color theme="1"/>
        <rFont val="Liberation Serif"/>
        <family val="1"/>
        <charset val="204"/>
      </rPr>
      <t xml:space="preserve"> Инвентаризация кладбища, всего, из них</t>
    </r>
  </si>
  <si>
    <r>
      <rPr>
        <b/>
        <sz val="12"/>
        <color theme="1"/>
        <rFont val="Liberation Serif"/>
        <family val="1"/>
        <charset val="204"/>
      </rPr>
      <t>Мероприятие 8.</t>
    </r>
    <r>
      <rPr>
        <sz val="12"/>
        <color theme="1"/>
        <rFont val="Liberation Serif"/>
        <family val="1"/>
        <charset val="204"/>
      </rPr>
      <t>Предоставление субсидии на осуществление капитальных вложений в объект капитального строительства, находящийся в собственности ООО "Жилкомсервис" (реконструкция здания городской бани № 4 по ул. Мамина-Сибиряка, д.2 в г. Ирбите Свердловской области).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</si>
  <si>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20. </t>
    </r>
    <r>
      <rPr>
        <sz val="12"/>
        <color theme="1"/>
        <rFont val="Liberation Serif"/>
        <family val="1"/>
        <charset val="204"/>
      </rPr>
      <t>Техническое обслуживание, аварийное прикрытие и ремонт системы газораспределения Муниципального образования город Ирбит, всего, из них:</t>
    </r>
  </si>
  <si>
    <r>
      <rPr>
        <b/>
        <sz val="12"/>
        <color theme="1"/>
        <rFont val="Liberation Serif"/>
        <family val="1"/>
        <charset val="204"/>
      </rPr>
      <t>Мероприятие 21.</t>
    </r>
    <r>
      <rPr>
        <sz val="12"/>
        <color theme="1"/>
        <rFont val="Liberation Serif"/>
        <family val="1"/>
        <charset val="204"/>
      </rPr>
      <t xml:space="preserve"> Проектирование системы газораспределения, всего, из них:</t>
    </r>
  </si>
  <si>
    <r>
      <rPr>
        <b/>
        <sz val="12"/>
        <color theme="1"/>
        <rFont val="Liberation Serif"/>
        <family val="1"/>
        <charset val="204"/>
      </rPr>
      <t>Мероприятие 22</t>
    </r>
    <r>
      <rPr>
        <sz val="12"/>
        <color theme="1"/>
        <rFont val="Liberation Serif"/>
        <family val="1"/>
        <charset val="204"/>
      </rPr>
      <t>. Проектирование, реконструкция, капитальный и текущий ремонт газопровода, всего, из них:</t>
    </r>
  </si>
  <si>
    <r>
      <rPr>
        <b/>
        <sz val="12"/>
        <color theme="1"/>
        <rFont val="Liberation Serif"/>
        <family val="1"/>
        <charset val="204"/>
      </rPr>
      <t xml:space="preserve"> Мероприятие 23.</t>
    </r>
    <r>
      <rPr>
        <sz val="12"/>
        <color theme="1"/>
        <rFont val="Liberation Serif"/>
        <family val="1"/>
        <charset val="204"/>
      </rPr>
      <t xml:space="preserve"> Газоснабжение по улицам Кирова, Карла Маркса, Заозерная, Северная, Береговая, Урицкого, пер. Малый, пер. Садовый в Муниципальном образовании город Ирбит, всего, из них: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</si>
  <si>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24. </t>
    </r>
    <r>
      <rPr>
        <sz val="12"/>
        <color theme="1"/>
        <rFont val="Liberation Serif"/>
        <family val="1"/>
        <charset val="204"/>
      </rPr>
      <t>Реализация проекта «Система газоснабжения многоквартирных жилых домов (МКД) в городе Ирбит Свердловской области»</t>
    </r>
  </si>
  <si>
    <r>
      <rPr>
        <b/>
        <sz val="12"/>
        <color theme="1"/>
        <rFont val="Liberation Serif"/>
        <family val="1"/>
        <charset val="204"/>
      </rPr>
      <t>Мероприятие 25.</t>
    </r>
    <r>
      <rPr>
        <sz val="12"/>
        <color theme="1"/>
        <rFont val="Liberation Serif"/>
        <family val="1"/>
        <charset val="204"/>
      </rPr>
      <t xml:space="preserve"> Реконструкция газопровода по ул.Ленина, в г.Ирбит Свердловской области</t>
    </r>
  </si>
  <si>
    <r>
      <rPr>
        <b/>
        <sz val="12"/>
        <color theme="1"/>
        <rFont val="Liberation Serif"/>
        <family val="1"/>
        <charset val="204"/>
      </rPr>
      <t>Мероприятие 26.</t>
    </r>
    <r>
      <rPr>
        <sz val="12"/>
        <color theme="1"/>
        <rFont val="Liberation Serif"/>
        <family val="1"/>
        <charset val="204"/>
      </rPr>
      <t xml:space="preserve"> Строительство блочно-модульной водогрейной котельной мощностью 550 кВт по ул. Высоковольтной, д. 15 в г. Ирбите Свердловской области</t>
    </r>
  </si>
  <si>
    <r>
      <rPr>
        <b/>
        <sz val="12"/>
        <color theme="1"/>
        <rFont val="Liberation Serif"/>
        <family val="1"/>
        <charset val="204"/>
      </rPr>
      <t>Мероприятие 27.</t>
    </r>
    <r>
      <rPr>
        <sz val="12"/>
        <color theme="1"/>
        <rFont val="Liberation Serif"/>
        <family val="1"/>
        <charset val="204"/>
      </rPr>
      <t xml:space="preserve"> Газоснабжение микрорайонов: "Плодосовхоз", "Стрела" и "Звезда" муниципального образования город Ирбит. Корректировка</t>
    </r>
  </si>
  <si>
    <r>
      <rPr>
        <b/>
        <sz val="12"/>
        <color theme="1"/>
        <rFont val="Liberation Serif"/>
        <family val="1"/>
        <charset val="204"/>
      </rPr>
      <t>Мероприятие 28.</t>
    </r>
    <r>
      <rPr>
        <sz val="12"/>
        <color theme="1"/>
        <rFont val="Liberation Serif"/>
        <family val="1"/>
        <charset val="204"/>
      </rPr>
      <t xml:space="preserve"> Строительство очистных сооружений хозяйственно-бытовых стоков, всего, из них:                  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</si>
  <si>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 xml:space="preserve">Мероприятие 29. </t>
    </r>
    <r>
      <rPr>
        <sz val="12"/>
        <color theme="1"/>
        <rFont val="Liberation Serif"/>
        <family val="1"/>
        <charset val="204"/>
      </rPr>
      <t>Строительство и реконструкция инженерных сетей и объектов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</si>
  <si>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>Мероприятие 30.</t>
    </r>
    <r>
      <rPr>
        <sz val="12"/>
        <color theme="1"/>
        <rFont val="Liberation Serif"/>
        <family val="1"/>
        <charset val="204"/>
      </rPr>
      <t xml:space="preserve"> Разработка проектно-сметной документации,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</si>
  <si>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31. </t>
    </r>
    <r>
      <rPr>
        <sz val="12"/>
        <color theme="1"/>
        <rFont val="Liberation Serif"/>
        <family val="1"/>
        <charset val="204"/>
      </rPr>
      <t xml:space="preserve">Ремонт инженерных сетей и объектов жизнеобеспечения,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</si>
  <si>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Мероприятие 32. </t>
    </r>
    <r>
      <rPr>
        <sz val="12"/>
        <color theme="1"/>
        <rFont val="Liberation Serif"/>
        <family val="1"/>
        <charset val="204"/>
      </rPr>
      <t xml:space="preserve">Актуализация схем теплоснабжения, водоснабжения, водоотведения, программы комплексного развития систем коммунальной инфраструктуры,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</si>
  <si>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33. </t>
    </r>
    <r>
      <rPr>
        <sz val="12"/>
        <color theme="1"/>
        <rFont val="Liberation Serif"/>
        <family val="1"/>
        <charset val="204"/>
      </rPr>
      <t xml:space="preserve">Приобретение оборудования и техники,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</si>
  <si>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34. </t>
    </r>
    <r>
      <rPr>
        <sz val="12"/>
        <color theme="1"/>
        <rFont val="Liberation Serif"/>
        <family val="1"/>
        <charset val="204"/>
      </rPr>
      <t xml:space="preserve">Приобретение объектов и сетей водоснабжения и водоотведения,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</si>
  <si>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35.</t>
    </r>
    <r>
      <rPr>
        <sz val="12"/>
        <color theme="1"/>
        <rFont val="Liberation Serif"/>
        <family val="1"/>
        <charset val="204"/>
      </rPr>
      <t xml:space="preserve"> Капитальный ремонт объектов и сетей коммунальной инфраструктуры,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</si>
  <si>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36.</t>
    </r>
    <r>
      <rPr>
        <sz val="12"/>
        <color theme="1"/>
        <rFont val="Liberation Serif"/>
        <family val="1"/>
        <charset val="204"/>
      </rPr>
      <t xml:space="preserve"> Субсидия МУП ГО город Ирбит "Водоканал-сервис"  в целях предупреждения банкротства и восстановления платежеспособности,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</si>
  <si>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37.</t>
    </r>
    <r>
      <rPr>
        <sz val="12"/>
        <color theme="1"/>
        <rFont val="Liberation Serif"/>
        <family val="1"/>
        <charset val="204"/>
      </rPr>
      <t xml:space="preserve"> Субсидия МУП МО город Ирбит "Городские тепловые сети"  в целях предупреждения банкротства и восстановления платежеспособности,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</si>
  <si>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 Мероприятие 38.</t>
    </r>
    <r>
      <rPr>
        <sz val="12"/>
        <color theme="1"/>
        <rFont val="Liberation Serif"/>
        <family val="1"/>
        <charset val="204"/>
      </rPr>
      <t xml:space="preserve"> Капитальный ремонт разводящих сетей г. Ирбита , всего,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</si>
  <si>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Мероприятие 39. </t>
    </r>
    <r>
      <rPr>
        <sz val="12"/>
        <color theme="1"/>
        <rFont val="Liberation Serif"/>
        <family val="1"/>
        <charset val="204"/>
      </rPr>
      <t xml:space="preserve">Обустройство и содержание источников нецентрализованного питьевого водоснабжения </t>
    </r>
  </si>
  <si>
    <r>
      <rPr>
        <b/>
        <sz val="12"/>
        <color theme="1"/>
        <rFont val="Liberation Serif"/>
        <family val="1"/>
        <charset val="204"/>
      </rPr>
      <t xml:space="preserve"> Мероприятие 40. </t>
    </r>
    <r>
      <rPr>
        <sz val="12"/>
        <color theme="1"/>
        <rFont val="Liberation Serif"/>
        <family val="1"/>
        <charset val="204"/>
      </rPr>
      <t>Организация сбора опасных отходов</t>
    </r>
  </si>
  <si>
    <r>
      <t xml:space="preserve"> </t>
    </r>
    <r>
      <rPr>
        <b/>
        <sz val="12"/>
        <color theme="1"/>
        <rFont val="Liberation Serif"/>
        <family val="1"/>
        <charset val="204"/>
      </rPr>
      <t>Мероприятие 41.</t>
    </r>
    <r>
      <rPr>
        <sz val="12"/>
        <color theme="1"/>
        <rFont val="Liberation Serif"/>
        <family val="1"/>
        <charset val="204"/>
      </rPr>
      <t xml:space="preserve"> Санитарная очистка водоохранных зон поверхностных водных объектов</t>
    </r>
  </si>
  <si>
    <r>
      <rPr>
        <b/>
        <sz val="12"/>
        <color theme="1"/>
        <rFont val="Liberation Serif"/>
        <family val="1"/>
        <charset val="204"/>
      </rPr>
      <t xml:space="preserve"> Мероприятие 42. </t>
    </r>
    <r>
      <rPr>
        <sz val="12"/>
        <color theme="1"/>
        <rFont val="Liberation Serif"/>
        <family val="1"/>
        <charset val="204"/>
      </rPr>
      <t>Обеспечение осуществления экологического просвещения населения</t>
    </r>
  </si>
  <si>
    <r>
      <rPr>
        <b/>
        <sz val="12"/>
        <color theme="1"/>
        <rFont val="Liberation Serif"/>
        <family val="1"/>
        <charset val="204"/>
      </rPr>
      <t xml:space="preserve">Мероприятие 43. </t>
    </r>
    <r>
      <rPr>
        <sz val="12"/>
        <color theme="1"/>
        <rFont val="Liberation Serif"/>
        <family val="1"/>
        <charset val="204"/>
      </rPr>
      <t>Разработка проектно-сметной документации</t>
    </r>
  </si>
  <si>
    <r>
      <rPr>
        <b/>
        <sz val="12"/>
        <color theme="1"/>
        <rFont val="Liberation Serif"/>
        <family val="1"/>
        <charset val="204"/>
      </rPr>
      <t xml:space="preserve">Мероприятие 44. </t>
    </r>
    <r>
      <rPr>
        <sz val="12"/>
        <color theme="1"/>
        <rFont val="Liberation Serif"/>
        <family val="1"/>
        <charset val="204"/>
      </rPr>
      <t>Мероприятия в области использования, охраны, защиты, воспроизводства городских лесов</t>
    </r>
  </si>
  <si>
    <r>
      <rPr>
        <b/>
        <sz val="12"/>
        <color theme="1"/>
        <rFont val="Liberation Serif"/>
        <family val="1"/>
        <charset val="204"/>
      </rPr>
      <t xml:space="preserve">Мероприятие 45. </t>
    </r>
    <r>
      <rPr>
        <sz val="12"/>
        <color theme="1"/>
        <rFont val="Liberation Serif"/>
        <family val="1"/>
        <charset val="204"/>
      </rPr>
      <t>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  </r>
  </si>
  <si>
    <r>
      <t>Мероприятие 46.</t>
    </r>
    <r>
      <rPr>
        <sz val="12"/>
        <color theme="1"/>
        <rFont val="Liberation Serif"/>
        <family val="1"/>
        <charset val="204"/>
      </rPr>
      <t xml:space="preserve"> Рекультивация объекта несанкционированного размещения отходов производства и потребления в карьере отработанных глин бывшего Ирбитского стекольного завода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</si>
</sst>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0.0"/>
    <numFmt numFmtId="167" formatCode="0.0000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i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4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4" fillId="3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vertical="top" wrapText="1"/>
    </xf>
    <xf numFmtId="167" fontId="1" fillId="3" borderId="3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/>
    </xf>
    <xf numFmtId="167" fontId="1" fillId="3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8" fillId="3" borderId="0" xfId="0" applyFont="1" applyFill="1"/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2" borderId="0" xfId="0" applyFont="1" applyFill="1"/>
    <xf numFmtId="164" fontId="3" fillId="3" borderId="0" xfId="0" applyNumberFormat="1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Border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165" fontId="3" fillId="3" borderId="0" xfId="0" applyNumberFormat="1" applyFont="1" applyFill="1" applyBorder="1" applyAlignment="1">
      <alignment vertical="center" wrapText="1"/>
    </xf>
    <xf numFmtId="166" fontId="3" fillId="3" borderId="0" xfId="0" applyNumberFormat="1" applyFont="1" applyFill="1" applyBorder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165" fontId="3" fillId="3" borderId="0" xfId="0" applyNumberFormat="1" applyFont="1" applyFill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1" fillId="3" borderId="1" xfId="0" applyNumberFormat="1" applyFont="1" applyFill="1" applyBorder="1" applyAlignment="1">
      <alignment horizontal="right" vertical="center" wrapText="1"/>
    </xf>
    <xf numFmtId="167" fontId="7" fillId="3" borderId="1" xfId="0" applyNumberFormat="1" applyFont="1" applyFill="1" applyBorder="1" applyAlignment="1">
      <alignment horizontal="right" vertical="center"/>
    </xf>
    <xf numFmtId="167" fontId="1" fillId="3" borderId="1" xfId="0" applyNumberFormat="1" applyFont="1" applyFill="1" applyBorder="1" applyAlignment="1">
      <alignment vertical="center" wrapText="1"/>
    </xf>
    <xf numFmtId="0" fontId="8" fillId="4" borderId="0" xfId="0" applyFont="1" applyFill="1"/>
    <xf numFmtId="0" fontId="1" fillId="4" borderId="0" xfId="0" applyFont="1" applyFill="1" applyAlignment="1">
      <alignment vertical="center" wrapText="1"/>
    </xf>
    <xf numFmtId="0" fontId="1" fillId="4" borderId="0" xfId="0" applyFont="1" applyFill="1" applyAlignment="1">
      <alignment horizontal="right"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 indent="15"/>
    </xf>
    <xf numFmtId="0" fontId="2" fillId="3" borderId="0" xfId="0" applyFont="1" applyFill="1" applyAlignment="1">
      <alignment horizontal="left" vertical="center" indent="15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2" fontId="3" fillId="0" borderId="0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vertical="center" wrapText="1"/>
    </xf>
    <xf numFmtId="0" fontId="3" fillId="4" borderId="0" xfId="0" applyFont="1" applyFill="1" applyAlignment="1">
      <alignment vertical="center" wrapText="1"/>
    </xf>
    <xf numFmtId="165" fontId="3" fillId="0" borderId="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165" fontId="3" fillId="2" borderId="0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Border="1" applyAlignment="1">
      <alignment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164" fontId="3" fillId="2" borderId="0" xfId="0" applyNumberFormat="1" applyFont="1" applyFill="1" applyBorder="1" applyAlignment="1">
      <alignment vertical="center" wrapText="1"/>
    </xf>
    <xf numFmtId="164" fontId="3" fillId="4" borderId="0" xfId="0" applyNumberFormat="1" applyFont="1" applyFill="1" applyBorder="1" applyAlignment="1">
      <alignment vertical="center" wrapTex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3" fillId="2" borderId="0" xfId="0" applyNumberFormat="1" applyFont="1" applyFill="1" applyAlignment="1">
      <alignment vertical="center" wrapText="1"/>
    </xf>
    <xf numFmtId="164" fontId="3" fillId="0" borderId="0" xfId="0" applyNumberFormat="1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4"/>
  <sheetViews>
    <sheetView tabSelected="1" view="pageBreakPreview" zoomScale="106" zoomScaleNormal="100" zoomScaleSheetLayoutView="106" workbookViewId="0">
      <selection activeCell="J232" sqref="J232"/>
    </sheetView>
  </sheetViews>
  <sheetFormatPr defaultColWidth="9.140625" defaultRowHeight="14.25" x14ac:dyDescent="0.2"/>
  <cols>
    <col min="1" max="1" width="5.140625" style="15" customWidth="1"/>
    <col min="2" max="2" width="47" style="14" customWidth="1"/>
    <col min="3" max="3" width="17.28515625" style="14" customWidth="1"/>
    <col min="4" max="4" width="15.140625" style="18" customWidth="1"/>
    <col min="5" max="5" width="17.5703125" style="18" customWidth="1"/>
    <col min="6" max="6" width="15.85546875" style="14" customWidth="1"/>
    <col min="7" max="11" width="15.42578125" style="14" customWidth="1"/>
    <col min="12" max="12" width="9.140625" style="14"/>
    <col min="13" max="13" width="7.28515625" style="14" customWidth="1"/>
    <col min="14" max="14" width="0" style="14" hidden="1" customWidth="1"/>
    <col min="15" max="15" width="26.5703125" style="14" hidden="1" customWidth="1"/>
    <col min="16" max="16" width="0.140625" style="14" customWidth="1"/>
    <col min="17" max="18" width="9.140625" style="14" hidden="1" customWidth="1"/>
    <col min="19" max="16384" width="9.140625" style="14"/>
  </cols>
  <sheetData>
    <row r="1" spans="1:18" ht="15" x14ac:dyDescent="0.2">
      <c r="A1" s="89"/>
      <c r="C1" s="15"/>
      <c r="D1" s="15"/>
      <c r="E1" s="15"/>
      <c r="F1" s="138" t="s">
        <v>51</v>
      </c>
      <c r="G1" s="138"/>
      <c r="H1" s="138"/>
      <c r="I1" s="138"/>
      <c r="J1" s="138"/>
      <c r="K1" s="138"/>
      <c r="L1" s="138"/>
      <c r="M1" s="138"/>
    </row>
    <row r="2" spans="1:18" ht="110.25" customHeight="1" x14ac:dyDescent="0.2">
      <c r="A2" s="90"/>
      <c r="C2" s="15"/>
      <c r="D2" s="15"/>
      <c r="E2" s="15"/>
      <c r="F2" s="139" t="s">
        <v>53</v>
      </c>
      <c r="G2" s="139"/>
      <c r="H2" s="139"/>
      <c r="I2" s="139"/>
      <c r="J2" s="139"/>
      <c r="K2" s="139"/>
      <c r="L2" s="139"/>
      <c r="M2" s="139"/>
    </row>
    <row r="3" spans="1:18" ht="15" x14ac:dyDescent="0.2">
      <c r="A3" s="140" t="s">
        <v>44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</row>
    <row r="4" spans="1:18" ht="15" x14ac:dyDescent="0.2">
      <c r="A4" s="141" t="s">
        <v>45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</row>
    <row r="5" spans="1:18" ht="15" x14ac:dyDescent="0.2">
      <c r="A5" s="141" t="s">
        <v>54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</row>
    <row r="6" spans="1:18" x14ac:dyDescent="0.2">
      <c r="A6" s="1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</row>
    <row r="7" spans="1:18" ht="61.5" customHeight="1" x14ac:dyDescent="0.2">
      <c r="A7" s="111" t="s">
        <v>33</v>
      </c>
      <c r="B7" s="111" t="s">
        <v>31</v>
      </c>
      <c r="C7" s="112" t="s">
        <v>32</v>
      </c>
      <c r="D7" s="143"/>
      <c r="E7" s="143"/>
      <c r="F7" s="143"/>
      <c r="G7" s="143"/>
      <c r="H7" s="143"/>
      <c r="I7" s="144"/>
      <c r="J7" s="144"/>
      <c r="K7" s="145"/>
      <c r="L7" s="142" t="s">
        <v>30</v>
      </c>
      <c r="M7" s="142"/>
      <c r="N7" s="108">
        <f>C27+C64+C101+C173+C235+C309</f>
        <v>2361573.9174299999</v>
      </c>
      <c r="O7" s="109"/>
      <c r="P7" s="109"/>
      <c r="Q7" s="109"/>
      <c r="R7" s="109"/>
    </row>
    <row r="8" spans="1:18" ht="42.75" customHeight="1" x14ac:dyDescent="0.2">
      <c r="A8" s="111"/>
      <c r="B8" s="111"/>
      <c r="C8" s="11" t="s">
        <v>0</v>
      </c>
      <c r="D8" s="11" t="s">
        <v>1</v>
      </c>
      <c r="E8" s="11" t="s">
        <v>2</v>
      </c>
      <c r="F8" s="11" t="s">
        <v>34</v>
      </c>
      <c r="G8" s="11" t="s">
        <v>35</v>
      </c>
      <c r="H8" s="11" t="s">
        <v>36</v>
      </c>
      <c r="I8" s="32" t="s">
        <v>40</v>
      </c>
      <c r="J8" s="84" t="s">
        <v>49</v>
      </c>
      <c r="K8" s="62" t="s">
        <v>52</v>
      </c>
      <c r="L8" s="142"/>
      <c r="M8" s="142"/>
      <c r="N8" s="110"/>
      <c r="O8" s="109"/>
      <c r="P8" s="109"/>
      <c r="Q8" s="109"/>
      <c r="R8" s="109"/>
    </row>
    <row r="9" spans="1:18" ht="18" x14ac:dyDescent="0.2">
      <c r="A9" s="88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32">
        <v>9</v>
      </c>
      <c r="J9" s="84">
        <v>10</v>
      </c>
      <c r="K9" s="62">
        <v>11</v>
      </c>
      <c r="L9" s="111">
        <v>12</v>
      </c>
      <c r="M9" s="111"/>
      <c r="N9" s="110"/>
      <c r="O9" s="109"/>
      <c r="P9" s="109"/>
      <c r="Q9" s="109"/>
      <c r="R9" s="109"/>
    </row>
    <row r="10" spans="1:18" ht="39" customHeight="1" x14ac:dyDescent="0.2">
      <c r="A10" s="2">
        <v>1</v>
      </c>
      <c r="B10" s="12" t="s">
        <v>3</v>
      </c>
      <c r="C10" s="68">
        <f>D10+E10+F10+G10+H10+I10+J10+K10</f>
        <v>2361573.9174299999</v>
      </c>
      <c r="D10" s="47">
        <f>D12+D13</f>
        <v>75873.459719999999</v>
      </c>
      <c r="E10" s="47">
        <f>E12+E13</f>
        <v>105270.72244000001</v>
      </c>
      <c r="F10" s="47">
        <f>F12+F13</f>
        <v>155899.99182000002</v>
      </c>
      <c r="G10" s="47">
        <f>G12+G13+G11</f>
        <v>238321.04738</v>
      </c>
      <c r="H10" s="82">
        <f>H12+H13+H11</f>
        <v>395962.89583999995</v>
      </c>
      <c r="I10" s="47">
        <f t="shared" ref="I10" si="0">I12+I13</f>
        <v>564617.80023000005</v>
      </c>
      <c r="J10" s="85">
        <f t="shared" ref="J10:K10" si="1">J12+J13</f>
        <v>363165</v>
      </c>
      <c r="K10" s="68">
        <f t="shared" si="1"/>
        <v>462463</v>
      </c>
      <c r="L10" s="111" t="s">
        <v>4</v>
      </c>
      <c r="M10" s="111"/>
      <c r="N10" s="108">
        <f>D10+E10+F10+G10+H10</f>
        <v>971328.11719999998</v>
      </c>
      <c r="O10" s="109"/>
      <c r="P10" s="109"/>
      <c r="Q10" s="109"/>
      <c r="R10" s="109"/>
    </row>
    <row r="11" spans="1:18" ht="21.75" customHeight="1" x14ac:dyDescent="0.2">
      <c r="A11" s="2">
        <v>2</v>
      </c>
      <c r="B11" s="12" t="s">
        <v>5</v>
      </c>
      <c r="C11" s="85">
        <f t="shared" ref="C11:C24" si="2">D11+E11+F11+G11+H11+I11+J11+K11</f>
        <v>42991.5</v>
      </c>
      <c r="D11" s="47">
        <v>0</v>
      </c>
      <c r="E11" s="47">
        <v>0</v>
      </c>
      <c r="F11" s="47">
        <v>0</v>
      </c>
      <c r="G11" s="47">
        <f>G21</f>
        <v>28661</v>
      </c>
      <c r="H11" s="82">
        <f>H21</f>
        <v>14330.5</v>
      </c>
      <c r="I11" s="47">
        <v>0</v>
      </c>
      <c r="J11" s="85">
        <v>0</v>
      </c>
      <c r="K11" s="68">
        <v>0</v>
      </c>
      <c r="L11" s="111" t="s">
        <v>6</v>
      </c>
      <c r="M11" s="111"/>
      <c r="N11" s="108">
        <f>D11+E11+F11+G11+H11</f>
        <v>42991.5</v>
      </c>
      <c r="O11" s="109"/>
      <c r="P11" s="109"/>
      <c r="Q11" s="109"/>
      <c r="R11" s="109"/>
    </row>
    <row r="12" spans="1:18" ht="24" customHeight="1" x14ac:dyDescent="0.2">
      <c r="A12" s="2">
        <v>3</v>
      </c>
      <c r="B12" s="12" t="s">
        <v>7</v>
      </c>
      <c r="C12" s="85">
        <f t="shared" si="2"/>
        <v>334150.68698</v>
      </c>
      <c r="D12" s="47">
        <f t="shared" ref="D12:K13" si="3">D29+D66+D103+D175+D237+D311</f>
        <v>15126.17668</v>
      </c>
      <c r="E12" s="47">
        <f t="shared" si="3"/>
        <v>17569.428910000002</v>
      </c>
      <c r="F12" s="47">
        <f t="shared" si="3"/>
        <v>8252.4213899999995</v>
      </c>
      <c r="G12" s="47">
        <f t="shared" si="3"/>
        <v>20723.099999999999</v>
      </c>
      <c r="H12" s="47">
        <f t="shared" si="3"/>
        <v>51090.659999999996</v>
      </c>
      <c r="I12" s="47">
        <f t="shared" si="3"/>
        <v>202863.9</v>
      </c>
      <c r="J12" s="85">
        <f t="shared" si="3"/>
        <v>17865</v>
      </c>
      <c r="K12" s="68">
        <f t="shared" si="3"/>
        <v>660</v>
      </c>
      <c r="L12" s="111" t="s">
        <v>4</v>
      </c>
      <c r="M12" s="111"/>
      <c r="N12" s="108">
        <f>D12+E12+F12+G12+H12</f>
        <v>112761.78698</v>
      </c>
      <c r="O12" s="109"/>
      <c r="P12" s="109"/>
      <c r="Q12" s="109"/>
      <c r="R12" s="109"/>
    </row>
    <row r="13" spans="1:18" ht="25.5" customHeight="1" x14ac:dyDescent="0.2">
      <c r="A13" s="2">
        <v>4</v>
      </c>
      <c r="B13" s="12" t="s">
        <v>8</v>
      </c>
      <c r="C13" s="85">
        <f t="shared" si="2"/>
        <v>1984431.7304500001</v>
      </c>
      <c r="D13" s="47">
        <f t="shared" si="3"/>
        <v>60747.283039999995</v>
      </c>
      <c r="E13" s="47">
        <f t="shared" si="3"/>
        <v>87701.29353000001</v>
      </c>
      <c r="F13" s="47">
        <f t="shared" si="3"/>
        <v>147647.57043000002</v>
      </c>
      <c r="G13" s="47">
        <f t="shared" si="3"/>
        <v>188936.94738</v>
      </c>
      <c r="H13" s="75">
        <f t="shared" si="3"/>
        <v>330541.73583999998</v>
      </c>
      <c r="I13" s="75">
        <f t="shared" si="3"/>
        <v>361753.90023000003</v>
      </c>
      <c r="J13" s="75">
        <f t="shared" si="3"/>
        <v>345300</v>
      </c>
      <c r="K13" s="75">
        <f t="shared" si="3"/>
        <v>461803</v>
      </c>
      <c r="L13" s="111" t="s">
        <v>4</v>
      </c>
      <c r="M13" s="111"/>
      <c r="N13" s="108">
        <f>D13+E13+F13+G13+H13</f>
        <v>815574.83022</v>
      </c>
      <c r="O13" s="109"/>
      <c r="P13" s="109"/>
      <c r="Q13" s="109"/>
      <c r="R13" s="109"/>
    </row>
    <row r="14" spans="1:18" ht="25.5" customHeight="1" x14ac:dyDescent="0.2">
      <c r="A14" s="2">
        <v>5</v>
      </c>
      <c r="B14" s="12" t="s">
        <v>18</v>
      </c>
      <c r="C14" s="85">
        <f t="shared" si="2"/>
        <v>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85">
        <v>0</v>
      </c>
      <c r="K14" s="68">
        <v>0</v>
      </c>
      <c r="L14" s="111" t="s">
        <v>4</v>
      </c>
      <c r="M14" s="111"/>
      <c r="N14" s="16"/>
      <c r="O14" s="17"/>
      <c r="P14" s="17"/>
      <c r="Q14" s="17"/>
      <c r="R14" s="17"/>
    </row>
    <row r="15" spans="1:18" ht="25.5" customHeight="1" x14ac:dyDescent="0.2">
      <c r="A15" s="2">
        <v>6</v>
      </c>
      <c r="B15" s="12" t="s">
        <v>9</v>
      </c>
      <c r="C15" s="85">
        <f t="shared" si="2"/>
        <v>819320.41116999998</v>
      </c>
      <c r="D15" s="47">
        <f t="shared" ref="D15:E15" si="4">D17+D18</f>
        <v>19600.09189</v>
      </c>
      <c r="E15" s="47">
        <f t="shared" si="4"/>
        <v>53053.771760000003</v>
      </c>
      <c r="F15" s="47">
        <f t="shared" ref="F15:K15" si="5">F17+F18</f>
        <v>66471.045720000009</v>
      </c>
      <c r="G15" s="47">
        <f t="shared" si="5"/>
        <v>76140.473530000003</v>
      </c>
      <c r="H15" s="47">
        <f t="shared" si="5"/>
        <v>35272.47956</v>
      </c>
      <c r="I15" s="47">
        <f t="shared" si="5"/>
        <v>299867.42488000001</v>
      </c>
      <c r="J15" s="85">
        <f t="shared" si="5"/>
        <v>225415.12383</v>
      </c>
      <c r="K15" s="68">
        <f t="shared" si="5"/>
        <v>43500</v>
      </c>
      <c r="L15" s="111" t="s">
        <v>4</v>
      </c>
      <c r="M15" s="111"/>
      <c r="N15" s="108">
        <f>D15+E15+F15+G15+H15</f>
        <v>250537.86246000003</v>
      </c>
      <c r="O15" s="109"/>
      <c r="P15" s="109"/>
      <c r="Q15" s="109"/>
      <c r="R15" s="109"/>
    </row>
    <row r="16" spans="1:18" ht="23.25" customHeight="1" x14ac:dyDescent="0.2">
      <c r="A16" s="2">
        <v>7</v>
      </c>
      <c r="B16" s="12" t="s">
        <v>5</v>
      </c>
      <c r="C16" s="85">
        <f t="shared" si="2"/>
        <v>0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85">
        <v>0</v>
      </c>
      <c r="K16" s="68">
        <v>0</v>
      </c>
      <c r="L16" s="111" t="s">
        <v>6</v>
      </c>
      <c r="M16" s="111"/>
      <c r="N16" s="108">
        <f>D16+E16+F16+G16+H16</f>
        <v>0</v>
      </c>
      <c r="O16" s="109"/>
      <c r="P16" s="109"/>
      <c r="Q16" s="109"/>
      <c r="R16" s="109"/>
    </row>
    <row r="17" spans="1:18" ht="21.75" customHeight="1" x14ac:dyDescent="0.2">
      <c r="A17" s="2">
        <v>8</v>
      </c>
      <c r="B17" s="12" t="s">
        <v>7</v>
      </c>
      <c r="C17" s="85">
        <f t="shared" si="2"/>
        <v>132680.82698000001</v>
      </c>
      <c r="D17" s="47">
        <f t="shared" ref="D17:K17" si="6">D34+D71+D108+D180+D242+D316</f>
        <v>14276.17668</v>
      </c>
      <c r="E17" s="47">
        <f t="shared" si="6"/>
        <v>16724.028910000001</v>
      </c>
      <c r="F17" s="47">
        <f t="shared" si="6"/>
        <v>6431.7213899999997</v>
      </c>
      <c r="G17" s="47">
        <f t="shared" si="6"/>
        <v>0</v>
      </c>
      <c r="H17" s="47">
        <f t="shared" si="6"/>
        <v>0</v>
      </c>
      <c r="I17" s="47">
        <f t="shared" si="6"/>
        <v>78043.899999999994</v>
      </c>
      <c r="J17" s="85">
        <f t="shared" si="6"/>
        <v>17205</v>
      </c>
      <c r="K17" s="68">
        <f t="shared" si="6"/>
        <v>0</v>
      </c>
      <c r="L17" s="111" t="s">
        <v>4</v>
      </c>
      <c r="M17" s="111"/>
      <c r="N17" s="108">
        <f>D17+E17+F17+G17+H17</f>
        <v>37431.926980000004</v>
      </c>
      <c r="O17" s="109"/>
      <c r="P17" s="109"/>
      <c r="Q17" s="109"/>
      <c r="R17" s="109"/>
    </row>
    <row r="18" spans="1:18" ht="24.75" customHeight="1" x14ac:dyDescent="0.2">
      <c r="A18" s="2">
        <v>9</v>
      </c>
      <c r="B18" s="12" t="s">
        <v>8</v>
      </c>
      <c r="C18" s="85">
        <f t="shared" si="2"/>
        <v>686639.58419000008</v>
      </c>
      <c r="D18" s="47">
        <f>D35+D71+D109+D181+D243+D317</f>
        <v>5323.9152100000001</v>
      </c>
      <c r="E18" s="47">
        <f>E35+E71+E109+E181+E243+E317</f>
        <v>36329.742850000002</v>
      </c>
      <c r="F18" s="47">
        <f>F35+F71+F109+F181+F243+F317</f>
        <v>60039.324330000003</v>
      </c>
      <c r="G18" s="47">
        <f>G35+G71+G109+G181+G243+G317</f>
        <v>76140.473530000003</v>
      </c>
      <c r="H18" s="47">
        <f>H35+H72+H109+H181+H243+H317</f>
        <v>35272.47956</v>
      </c>
      <c r="I18" s="47">
        <f>I35+I72+I109+I181+I243+I317</f>
        <v>221823.52488000001</v>
      </c>
      <c r="J18" s="85">
        <f>J35+J71+J109+J181+J243+J317</f>
        <v>208210.12383</v>
      </c>
      <c r="K18" s="68">
        <f>K35+K71+K109+K181+K243+K317</f>
        <v>43500</v>
      </c>
      <c r="L18" s="111" t="s">
        <v>4</v>
      </c>
      <c r="M18" s="111"/>
      <c r="N18" s="108">
        <f>D18+E18+F18+G18+H18</f>
        <v>213105.93548000001</v>
      </c>
      <c r="O18" s="109"/>
      <c r="P18" s="109"/>
      <c r="Q18" s="109"/>
      <c r="R18" s="109"/>
    </row>
    <row r="19" spans="1:18" ht="24.75" customHeight="1" x14ac:dyDescent="0.2">
      <c r="A19" s="2">
        <v>10</v>
      </c>
      <c r="B19" s="12" t="s">
        <v>18</v>
      </c>
      <c r="C19" s="85">
        <f t="shared" si="2"/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85">
        <v>0</v>
      </c>
      <c r="K19" s="68">
        <v>0</v>
      </c>
      <c r="L19" s="111" t="s">
        <v>4</v>
      </c>
      <c r="M19" s="111"/>
      <c r="N19" s="16"/>
      <c r="O19" s="17"/>
      <c r="P19" s="17"/>
      <c r="Q19" s="17"/>
      <c r="R19" s="17"/>
    </row>
    <row r="20" spans="1:18" ht="18" x14ac:dyDescent="0.2">
      <c r="A20" s="2">
        <v>11</v>
      </c>
      <c r="B20" s="12" t="s">
        <v>10</v>
      </c>
      <c r="C20" s="85">
        <f t="shared" si="2"/>
        <v>1433253.5062599999</v>
      </c>
      <c r="D20" s="47">
        <f t="shared" ref="D20:F20" si="7">D22+D23</f>
        <v>56273.367830000003</v>
      </c>
      <c r="E20" s="47">
        <f t="shared" si="7"/>
        <v>52216.950680000009</v>
      </c>
      <c r="F20" s="47">
        <f t="shared" si="7"/>
        <v>89428.946100000016</v>
      </c>
      <c r="G20" s="47">
        <f>G22+G23+G21</f>
        <v>162180.57385000002</v>
      </c>
      <c r="H20" s="82">
        <f>H22+H23+H21</f>
        <v>360690.41627999995</v>
      </c>
      <c r="I20" s="47">
        <f>I22+I23</f>
        <v>264750.37534999999</v>
      </c>
      <c r="J20" s="85">
        <f>J22+J23</f>
        <v>28749.87617</v>
      </c>
      <c r="K20" s="68">
        <f>K22+K23</f>
        <v>418963</v>
      </c>
      <c r="L20" s="111" t="s">
        <v>4</v>
      </c>
      <c r="M20" s="111"/>
      <c r="N20" s="108">
        <f>D20+E20+F20+G20+H20</f>
        <v>720790.25474</v>
      </c>
      <c r="O20" s="109"/>
      <c r="P20" s="109"/>
      <c r="Q20" s="109"/>
      <c r="R20" s="109"/>
    </row>
    <row r="21" spans="1:18" ht="18" x14ac:dyDescent="0.2">
      <c r="A21" s="2">
        <v>12</v>
      </c>
      <c r="B21" s="12" t="s">
        <v>5</v>
      </c>
      <c r="C21" s="85">
        <f t="shared" si="2"/>
        <v>42991.5</v>
      </c>
      <c r="D21" s="47">
        <v>0</v>
      </c>
      <c r="E21" s="47">
        <v>0</v>
      </c>
      <c r="F21" s="47">
        <v>0</v>
      </c>
      <c r="G21" s="47">
        <f>G246</f>
        <v>28661</v>
      </c>
      <c r="H21" s="82">
        <f>H246</f>
        <v>14330.5</v>
      </c>
      <c r="I21" s="47">
        <v>0</v>
      </c>
      <c r="J21" s="85">
        <v>0</v>
      </c>
      <c r="K21" s="68">
        <v>0</v>
      </c>
      <c r="L21" s="111" t="s">
        <v>6</v>
      </c>
      <c r="M21" s="111"/>
      <c r="N21" s="108">
        <f>D21+E21+F21+G21+H21</f>
        <v>42991.5</v>
      </c>
      <c r="O21" s="109"/>
      <c r="P21" s="109"/>
      <c r="Q21" s="109"/>
      <c r="R21" s="109"/>
    </row>
    <row r="22" spans="1:18" ht="18" x14ac:dyDescent="0.2">
      <c r="A22" s="2">
        <v>13</v>
      </c>
      <c r="B22" s="12" t="s">
        <v>7</v>
      </c>
      <c r="C22" s="85">
        <f t="shared" si="2"/>
        <v>201469.86</v>
      </c>
      <c r="D22" s="47">
        <f t="shared" ref="D22:K23" si="8">D39+D76+D113+D185+D247+D321</f>
        <v>850</v>
      </c>
      <c r="E22" s="47">
        <f t="shared" si="8"/>
        <v>845.4</v>
      </c>
      <c r="F22" s="47">
        <f t="shared" si="8"/>
        <v>1820.6999999999998</v>
      </c>
      <c r="G22" s="47">
        <f t="shared" si="8"/>
        <v>20723.099999999999</v>
      </c>
      <c r="H22" s="47">
        <f t="shared" si="8"/>
        <v>51090.659999999996</v>
      </c>
      <c r="I22" s="47">
        <f t="shared" si="8"/>
        <v>124820</v>
      </c>
      <c r="J22" s="85">
        <f t="shared" si="8"/>
        <v>660</v>
      </c>
      <c r="K22" s="68">
        <f t="shared" si="8"/>
        <v>660</v>
      </c>
      <c r="L22" s="111" t="s">
        <v>4</v>
      </c>
      <c r="M22" s="111"/>
      <c r="N22" s="108">
        <f>D22+E22+F22+G22+H22</f>
        <v>75329.859999999986</v>
      </c>
      <c r="O22" s="109"/>
      <c r="P22" s="109"/>
      <c r="Q22" s="109"/>
      <c r="R22" s="109"/>
    </row>
    <row r="23" spans="1:18" ht="18" x14ac:dyDescent="0.2">
      <c r="A23" s="2">
        <v>14</v>
      </c>
      <c r="B23" s="12" t="s">
        <v>8</v>
      </c>
      <c r="C23" s="85">
        <f t="shared" si="2"/>
        <v>1188792.1462599998</v>
      </c>
      <c r="D23" s="47">
        <f t="shared" si="8"/>
        <v>55423.367830000003</v>
      </c>
      <c r="E23" s="47">
        <f t="shared" si="8"/>
        <v>51371.550680000008</v>
      </c>
      <c r="F23" s="47">
        <f t="shared" si="8"/>
        <v>87608.246100000018</v>
      </c>
      <c r="G23" s="47">
        <f t="shared" si="8"/>
        <v>112796.47385000001</v>
      </c>
      <c r="H23" s="47">
        <f t="shared" si="8"/>
        <v>295269.25627999997</v>
      </c>
      <c r="I23" s="47">
        <f t="shared" si="8"/>
        <v>139930.37534999999</v>
      </c>
      <c r="J23" s="85">
        <f t="shared" si="8"/>
        <v>28089.87617</v>
      </c>
      <c r="K23" s="68">
        <f t="shared" si="8"/>
        <v>418303</v>
      </c>
      <c r="L23" s="111" t="s">
        <v>4</v>
      </c>
      <c r="M23" s="111"/>
      <c r="N23" s="108">
        <f>D23+E23+F23+G23+H23</f>
        <v>602468.89474000002</v>
      </c>
      <c r="O23" s="109"/>
      <c r="P23" s="109"/>
      <c r="Q23" s="109"/>
      <c r="R23" s="109"/>
    </row>
    <row r="24" spans="1:18" ht="18" x14ac:dyDescent="0.2">
      <c r="A24" s="2">
        <v>15</v>
      </c>
      <c r="B24" s="12" t="s">
        <v>18</v>
      </c>
      <c r="C24" s="85">
        <f t="shared" si="2"/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85">
        <v>0</v>
      </c>
      <c r="K24" s="68">
        <v>0</v>
      </c>
      <c r="L24" s="111" t="s">
        <v>4</v>
      </c>
      <c r="M24" s="111"/>
      <c r="N24" s="16"/>
      <c r="O24" s="17"/>
      <c r="P24" s="17"/>
      <c r="Q24" s="17"/>
      <c r="R24" s="17"/>
    </row>
    <row r="25" spans="1:18" ht="29.25" customHeight="1" x14ac:dyDescent="0.2">
      <c r="A25" s="2">
        <v>16</v>
      </c>
      <c r="B25" s="12" t="s">
        <v>11</v>
      </c>
      <c r="C25" s="3"/>
      <c r="D25" s="3"/>
      <c r="E25" s="3"/>
      <c r="F25" s="3"/>
      <c r="G25" s="3"/>
      <c r="H25" s="3"/>
      <c r="I25" s="3"/>
      <c r="J25" s="3"/>
      <c r="K25" s="3"/>
      <c r="L25" s="111"/>
      <c r="M25" s="111"/>
      <c r="N25" s="110"/>
      <c r="O25" s="109"/>
      <c r="P25" s="109"/>
      <c r="Q25" s="109"/>
      <c r="R25" s="109"/>
    </row>
    <row r="26" spans="1:18" s="51" customFormat="1" ht="30" customHeight="1" x14ac:dyDescent="0.2">
      <c r="A26" s="2">
        <v>17</v>
      </c>
      <c r="B26" s="131" t="s">
        <v>55</v>
      </c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3"/>
      <c r="N26" s="137"/>
      <c r="O26" s="119"/>
      <c r="P26" s="119"/>
      <c r="Q26" s="119"/>
      <c r="R26" s="119"/>
    </row>
    <row r="27" spans="1:18" ht="30" customHeight="1" x14ac:dyDescent="0.2">
      <c r="A27" s="2">
        <v>18</v>
      </c>
      <c r="B27" s="12" t="s">
        <v>12</v>
      </c>
      <c r="C27" s="85">
        <f t="shared" ref="C27:C41" si="9">D27+E27+F27+G27+H27+I27+J27+K27</f>
        <v>25519.484799999998</v>
      </c>
      <c r="D27" s="47">
        <f>D29+D30</f>
        <v>2888.7104200000003</v>
      </c>
      <c r="E27" s="47">
        <f t="shared" ref="E27:H27" si="10">E29+E30</f>
        <v>2050</v>
      </c>
      <c r="F27" s="47">
        <f t="shared" si="10"/>
        <v>1244.56</v>
      </c>
      <c r="G27" s="47">
        <f t="shared" si="10"/>
        <v>3939.6194599999999</v>
      </c>
      <c r="H27" s="47">
        <f t="shared" si="10"/>
        <v>4391.5949199999995</v>
      </c>
      <c r="I27" s="47">
        <f t="shared" ref="I27" si="11">I29+I30</f>
        <v>2505</v>
      </c>
      <c r="J27" s="85">
        <f t="shared" ref="J27:K27" si="12">J29+J30</f>
        <v>4000</v>
      </c>
      <c r="K27" s="63">
        <f t="shared" si="12"/>
        <v>4500</v>
      </c>
      <c r="L27" s="111" t="s">
        <v>4</v>
      </c>
      <c r="M27" s="111"/>
      <c r="N27" s="108">
        <f>D27+E27+F27+G27+H27</f>
        <v>14514.4848</v>
      </c>
      <c r="O27" s="109"/>
      <c r="P27" s="109"/>
      <c r="Q27" s="109"/>
      <c r="R27" s="109"/>
    </row>
    <row r="28" spans="1:18" ht="18.75" customHeight="1" x14ac:dyDescent="0.2">
      <c r="A28" s="2">
        <v>19</v>
      </c>
      <c r="B28" s="12" t="s">
        <v>5</v>
      </c>
      <c r="C28" s="85">
        <f t="shared" si="9"/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85">
        <v>0</v>
      </c>
      <c r="K28" s="63">
        <v>0</v>
      </c>
      <c r="L28" s="111" t="s">
        <v>4</v>
      </c>
      <c r="M28" s="111"/>
      <c r="N28" s="16"/>
      <c r="O28" s="17"/>
      <c r="P28" s="17"/>
      <c r="Q28" s="17"/>
      <c r="R28" s="17"/>
    </row>
    <row r="29" spans="1:18" ht="18" x14ac:dyDescent="0.2">
      <c r="A29" s="2">
        <v>20</v>
      </c>
      <c r="B29" s="12" t="s">
        <v>7</v>
      </c>
      <c r="C29" s="85">
        <f t="shared" si="9"/>
        <v>976.5</v>
      </c>
      <c r="D29" s="47">
        <f t="shared" ref="D29:H30" si="13">D34+D39</f>
        <v>0</v>
      </c>
      <c r="E29" s="47">
        <f t="shared" si="13"/>
        <v>0</v>
      </c>
      <c r="F29" s="47">
        <f t="shared" si="13"/>
        <v>976.5</v>
      </c>
      <c r="G29" s="47">
        <f t="shared" si="13"/>
        <v>0</v>
      </c>
      <c r="H29" s="47">
        <f t="shared" si="13"/>
        <v>0</v>
      </c>
      <c r="I29" s="47">
        <f t="shared" ref="I29" si="14">I34+I39</f>
        <v>0</v>
      </c>
      <c r="J29" s="85">
        <f t="shared" ref="J29:K29" si="15">J34+J39</f>
        <v>0</v>
      </c>
      <c r="K29" s="63">
        <f t="shared" si="15"/>
        <v>0</v>
      </c>
      <c r="L29" s="111" t="s">
        <v>4</v>
      </c>
      <c r="M29" s="111"/>
      <c r="N29" s="108">
        <f>D29+E29+F29+G29+H29</f>
        <v>976.5</v>
      </c>
      <c r="O29" s="109"/>
      <c r="P29" s="109"/>
      <c r="Q29" s="109"/>
      <c r="R29" s="109"/>
    </row>
    <row r="30" spans="1:18" ht="18" x14ac:dyDescent="0.2">
      <c r="A30" s="2">
        <v>21</v>
      </c>
      <c r="B30" s="12" t="s">
        <v>8</v>
      </c>
      <c r="C30" s="85">
        <f t="shared" si="9"/>
        <v>24542.984799999998</v>
      </c>
      <c r="D30" s="47">
        <f t="shared" si="13"/>
        <v>2888.7104200000003</v>
      </c>
      <c r="E30" s="47">
        <f t="shared" si="13"/>
        <v>2050</v>
      </c>
      <c r="F30" s="47">
        <f t="shared" si="13"/>
        <v>268.06</v>
      </c>
      <c r="G30" s="47">
        <f t="shared" si="13"/>
        <v>3939.6194599999999</v>
      </c>
      <c r="H30" s="47">
        <f t="shared" si="13"/>
        <v>4391.5949199999995</v>
      </c>
      <c r="I30" s="47">
        <f t="shared" ref="I30" si="16">I35+I40</f>
        <v>2505</v>
      </c>
      <c r="J30" s="85">
        <f t="shared" ref="J30:K30" si="17">J35+J40</f>
        <v>4000</v>
      </c>
      <c r="K30" s="63">
        <f t="shared" si="17"/>
        <v>4500</v>
      </c>
      <c r="L30" s="111" t="s">
        <v>4</v>
      </c>
      <c r="M30" s="111"/>
      <c r="N30" s="108">
        <f>D30+E30+F30+G30+H30</f>
        <v>13537.9848</v>
      </c>
      <c r="O30" s="109"/>
      <c r="P30" s="109"/>
      <c r="Q30" s="109"/>
      <c r="R30" s="109"/>
    </row>
    <row r="31" spans="1:18" ht="18" x14ac:dyDescent="0.2">
      <c r="A31" s="2">
        <v>22</v>
      </c>
      <c r="B31" s="12" t="s">
        <v>18</v>
      </c>
      <c r="C31" s="85">
        <f t="shared" si="9"/>
        <v>0</v>
      </c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85">
        <v>0</v>
      </c>
      <c r="K31" s="63">
        <v>0</v>
      </c>
      <c r="L31" s="111" t="s">
        <v>4</v>
      </c>
      <c r="M31" s="111"/>
      <c r="N31" s="16"/>
      <c r="O31" s="17"/>
      <c r="P31" s="17"/>
      <c r="Q31" s="17"/>
      <c r="R31" s="17"/>
    </row>
    <row r="32" spans="1:18" ht="28.5" customHeight="1" x14ac:dyDescent="0.2">
      <c r="A32" s="2">
        <v>23</v>
      </c>
      <c r="B32" s="12" t="s">
        <v>9</v>
      </c>
      <c r="C32" s="85">
        <f t="shared" si="9"/>
        <v>21432.739379999999</v>
      </c>
      <c r="D32" s="47">
        <f>D34+D35</f>
        <v>2330.5250000000001</v>
      </c>
      <c r="E32" s="47">
        <f t="shared" ref="E32:H32" si="18">E34+E35</f>
        <v>0</v>
      </c>
      <c r="F32" s="47">
        <f t="shared" si="18"/>
        <v>0</v>
      </c>
      <c r="G32" s="47">
        <f t="shared" si="18"/>
        <v>3939.6194599999999</v>
      </c>
      <c r="H32" s="47">
        <f t="shared" si="18"/>
        <v>4157.5949199999995</v>
      </c>
      <c r="I32" s="47">
        <f t="shared" ref="I32" si="19">I34+I35</f>
        <v>2505</v>
      </c>
      <c r="J32" s="85">
        <f t="shared" ref="J32:K32" si="20">J34+J35</f>
        <v>4000</v>
      </c>
      <c r="K32" s="63">
        <f t="shared" si="20"/>
        <v>4500</v>
      </c>
      <c r="L32" s="111" t="s">
        <v>4</v>
      </c>
      <c r="M32" s="111"/>
      <c r="N32" s="108">
        <f>D32+E32+F32+G32+H32</f>
        <v>10427.739379999999</v>
      </c>
      <c r="O32" s="109"/>
      <c r="P32" s="109"/>
      <c r="Q32" s="109"/>
      <c r="R32" s="109"/>
    </row>
    <row r="33" spans="1:18" ht="24" customHeight="1" x14ac:dyDescent="0.2">
      <c r="A33" s="2">
        <v>24</v>
      </c>
      <c r="B33" s="12" t="s">
        <v>5</v>
      </c>
      <c r="C33" s="85">
        <f t="shared" si="9"/>
        <v>0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85">
        <v>0</v>
      </c>
      <c r="K33" s="63">
        <v>0</v>
      </c>
      <c r="L33" s="111" t="s">
        <v>4</v>
      </c>
      <c r="M33" s="111"/>
      <c r="N33" s="16"/>
      <c r="O33" s="17"/>
      <c r="P33" s="17"/>
      <c r="Q33" s="17"/>
      <c r="R33" s="17"/>
    </row>
    <row r="34" spans="1:18" ht="21.75" customHeight="1" x14ac:dyDescent="0.2">
      <c r="A34" s="2">
        <v>25</v>
      </c>
      <c r="B34" s="12" t="s">
        <v>7</v>
      </c>
      <c r="C34" s="85">
        <f t="shared" si="9"/>
        <v>0</v>
      </c>
      <c r="D34" s="47">
        <f t="shared" ref="D34:G34" si="21">D45</f>
        <v>0</v>
      </c>
      <c r="E34" s="47">
        <f t="shared" si="21"/>
        <v>0</v>
      </c>
      <c r="F34" s="47">
        <f t="shared" si="21"/>
        <v>0</v>
      </c>
      <c r="G34" s="47">
        <f t="shared" si="21"/>
        <v>0</v>
      </c>
      <c r="H34" s="47">
        <f t="shared" ref="H34:K35" si="22">H45</f>
        <v>0</v>
      </c>
      <c r="I34" s="47">
        <f t="shared" si="22"/>
        <v>0</v>
      </c>
      <c r="J34" s="85">
        <f t="shared" ref="J34" si="23">J45</f>
        <v>0</v>
      </c>
      <c r="K34" s="63">
        <f t="shared" si="22"/>
        <v>0</v>
      </c>
      <c r="L34" s="111" t="s">
        <v>4</v>
      </c>
      <c r="M34" s="111"/>
      <c r="N34" s="108">
        <f>D34+E34+F34+G34+H34</f>
        <v>0</v>
      </c>
      <c r="O34" s="109"/>
      <c r="P34" s="109"/>
      <c r="Q34" s="109"/>
      <c r="R34" s="109"/>
    </row>
    <row r="35" spans="1:18" s="18" customFormat="1" ht="17.25" customHeight="1" x14ac:dyDescent="0.2">
      <c r="A35" s="2">
        <v>26</v>
      </c>
      <c r="B35" s="12" t="s">
        <v>13</v>
      </c>
      <c r="C35" s="85">
        <f t="shared" si="9"/>
        <v>21432.739379999999</v>
      </c>
      <c r="D35" s="47">
        <f t="shared" ref="D35:G35" si="24">D46</f>
        <v>2330.5250000000001</v>
      </c>
      <c r="E35" s="47">
        <f t="shared" si="24"/>
        <v>0</v>
      </c>
      <c r="F35" s="47">
        <f t="shared" si="24"/>
        <v>0</v>
      </c>
      <c r="G35" s="47">
        <f t="shared" si="24"/>
        <v>3939.6194599999999</v>
      </c>
      <c r="H35" s="47">
        <f t="shared" si="22"/>
        <v>4157.5949199999995</v>
      </c>
      <c r="I35" s="47">
        <f t="shared" si="22"/>
        <v>2505</v>
      </c>
      <c r="J35" s="85">
        <f t="shared" ref="J35" si="25">J46</f>
        <v>4000</v>
      </c>
      <c r="K35" s="63">
        <f t="shared" si="22"/>
        <v>4500</v>
      </c>
      <c r="L35" s="111" t="s">
        <v>4</v>
      </c>
      <c r="M35" s="111"/>
      <c r="N35" s="136">
        <f>D35+E35+F35+G35+H35</f>
        <v>10427.739379999999</v>
      </c>
      <c r="O35" s="124"/>
      <c r="P35" s="124"/>
      <c r="Q35" s="124"/>
      <c r="R35" s="124"/>
    </row>
    <row r="36" spans="1:18" s="15" customFormat="1" ht="17.25" customHeight="1" x14ac:dyDescent="0.2">
      <c r="A36" s="2">
        <v>27</v>
      </c>
      <c r="B36" s="12" t="s">
        <v>18</v>
      </c>
      <c r="C36" s="85">
        <f t="shared" si="9"/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85">
        <v>0</v>
      </c>
      <c r="K36" s="63">
        <v>0</v>
      </c>
      <c r="L36" s="111" t="s">
        <v>4</v>
      </c>
      <c r="M36" s="111"/>
      <c r="N36" s="19"/>
      <c r="O36" s="20"/>
      <c r="P36" s="20"/>
      <c r="Q36" s="20"/>
      <c r="R36" s="20"/>
    </row>
    <row r="37" spans="1:18" ht="21" customHeight="1" x14ac:dyDescent="0.2">
      <c r="A37" s="2">
        <v>28</v>
      </c>
      <c r="B37" s="12" t="s">
        <v>10</v>
      </c>
      <c r="C37" s="85">
        <f t="shared" si="9"/>
        <v>4086.7454199999997</v>
      </c>
      <c r="D37" s="47">
        <f>D39+D40</f>
        <v>558.18542000000002</v>
      </c>
      <c r="E37" s="47">
        <f t="shared" ref="E37:H37" si="26">E39+E40</f>
        <v>2050</v>
      </c>
      <c r="F37" s="47">
        <f t="shared" si="26"/>
        <v>1244.56</v>
      </c>
      <c r="G37" s="47">
        <f t="shared" si="26"/>
        <v>0</v>
      </c>
      <c r="H37" s="47">
        <f t="shared" si="26"/>
        <v>234</v>
      </c>
      <c r="I37" s="47">
        <f t="shared" ref="I37" si="27">I39+I40</f>
        <v>0</v>
      </c>
      <c r="J37" s="85">
        <f t="shared" ref="J37:K37" si="28">J39+J40</f>
        <v>0</v>
      </c>
      <c r="K37" s="63">
        <f t="shared" si="28"/>
        <v>0</v>
      </c>
      <c r="L37" s="111" t="s">
        <v>4</v>
      </c>
      <c r="M37" s="111"/>
      <c r="N37" s="108">
        <f>D37+E37+F37+G37+H37</f>
        <v>4086.7454199999997</v>
      </c>
      <c r="O37" s="109"/>
      <c r="P37" s="109"/>
      <c r="Q37" s="109"/>
      <c r="R37" s="109"/>
    </row>
    <row r="38" spans="1:18" ht="21" customHeight="1" x14ac:dyDescent="0.2">
      <c r="A38" s="2">
        <v>29</v>
      </c>
      <c r="B38" s="12" t="s">
        <v>5</v>
      </c>
      <c r="C38" s="85">
        <f t="shared" si="9"/>
        <v>0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85">
        <v>0</v>
      </c>
      <c r="K38" s="63">
        <v>0</v>
      </c>
      <c r="L38" s="111" t="s">
        <v>4</v>
      </c>
      <c r="M38" s="111"/>
      <c r="N38" s="16"/>
      <c r="O38" s="17"/>
      <c r="P38" s="17"/>
      <c r="Q38" s="17"/>
      <c r="R38" s="17"/>
    </row>
    <row r="39" spans="1:18" ht="25.5" customHeight="1" x14ac:dyDescent="0.2">
      <c r="A39" s="2">
        <v>30</v>
      </c>
      <c r="B39" s="12" t="s">
        <v>14</v>
      </c>
      <c r="C39" s="85">
        <f t="shared" si="9"/>
        <v>976.5</v>
      </c>
      <c r="D39" s="47">
        <f t="shared" ref="D39:G39" si="29">D50+D55</f>
        <v>0</v>
      </c>
      <c r="E39" s="47">
        <f t="shared" si="29"/>
        <v>0</v>
      </c>
      <c r="F39" s="47">
        <f>F50+F55+F60</f>
        <v>976.5</v>
      </c>
      <c r="G39" s="47">
        <f t="shared" si="29"/>
        <v>0</v>
      </c>
      <c r="H39" s="47">
        <f t="shared" ref="H39:K40" si="30">H50+H55</f>
        <v>0</v>
      </c>
      <c r="I39" s="47">
        <f t="shared" si="30"/>
        <v>0</v>
      </c>
      <c r="J39" s="85">
        <f t="shared" ref="J39" si="31">J50+J55</f>
        <v>0</v>
      </c>
      <c r="K39" s="63">
        <f t="shared" si="30"/>
        <v>0</v>
      </c>
      <c r="L39" s="111" t="s">
        <v>4</v>
      </c>
      <c r="M39" s="111"/>
      <c r="N39" s="108">
        <f>D39+E39+F39+G39+H39</f>
        <v>976.5</v>
      </c>
      <c r="O39" s="109"/>
      <c r="P39" s="109"/>
      <c r="Q39" s="109"/>
      <c r="R39" s="109"/>
    </row>
    <row r="40" spans="1:18" ht="22.5" customHeight="1" x14ac:dyDescent="0.2">
      <c r="A40" s="2">
        <v>31</v>
      </c>
      <c r="B40" s="12" t="s">
        <v>13</v>
      </c>
      <c r="C40" s="85">
        <f t="shared" si="9"/>
        <v>3110.2454199999997</v>
      </c>
      <c r="D40" s="47">
        <f t="shared" ref="D40:G40" si="32">D51+D56</f>
        <v>558.18542000000002</v>
      </c>
      <c r="E40" s="47">
        <f t="shared" si="32"/>
        <v>2050</v>
      </c>
      <c r="F40" s="47">
        <f>F51+F56+F61</f>
        <v>268.06</v>
      </c>
      <c r="G40" s="47">
        <f t="shared" si="32"/>
        <v>0</v>
      </c>
      <c r="H40" s="47">
        <f t="shared" si="30"/>
        <v>234</v>
      </c>
      <c r="I40" s="47">
        <f t="shared" si="30"/>
        <v>0</v>
      </c>
      <c r="J40" s="85">
        <f t="shared" ref="J40" si="33">J51+J56</f>
        <v>0</v>
      </c>
      <c r="K40" s="63">
        <f t="shared" si="30"/>
        <v>0</v>
      </c>
      <c r="L40" s="111" t="s">
        <v>4</v>
      </c>
      <c r="M40" s="111"/>
      <c r="N40" s="108">
        <f>D40+E40+F40+G40+H40</f>
        <v>3110.2454199999997</v>
      </c>
      <c r="O40" s="109"/>
      <c r="P40" s="109"/>
      <c r="Q40" s="109"/>
      <c r="R40" s="109"/>
    </row>
    <row r="41" spans="1:18" ht="22.5" customHeight="1" x14ac:dyDescent="0.2">
      <c r="A41" s="2">
        <v>32</v>
      </c>
      <c r="B41" s="12" t="s">
        <v>18</v>
      </c>
      <c r="C41" s="85">
        <f t="shared" si="9"/>
        <v>0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85">
        <v>0</v>
      </c>
      <c r="K41" s="63">
        <v>0</v>
      </c>
      <c r="L41" s="111" t="s">
        <v>4</v>
      </c>
      <c r="M41" s="111"/>
      <c r="N41" s="16"/>
      <c r="O41" s="17"/>
      <c r="P41" s="17"/>
      <c r="Q41" s="17"/>
      <c r="R41" s="17"/>
    </row>
    <row r="42" spans="1:18" ht="36.75" customHeight="1" x14ac:dyDescent="0.2">
      <c r="A42" s="2">
        <v>33</v>
      </c>
      <c r="B42" s="12" t="s">
        <v>15</v>
      </c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0"/>
      <c r="O42" s="109"/>
      <c r="P42" s="109"/>
      <c r="Q42" s="109"/>
      <c r="R42" s="109"/>
    </row>
    <row r="43" spans="1:18" ht="51.75" customHeight="1" x14ac:dyDescent="0.2">
      <c r="A43" s="2">
        <v>34</v>
      </c>
      <c r="B43" s="12" t="s">
        <v>37</v>
      </c>
      <c r="C43" s="85">
        <f t="shared" ref="C43:C62" si="34">D43+E43+F43+G43+H43+I43+J43+K43</f>
        <v>21432.739379999999</v>
      </c>
      <c r="D43" s="7">
        <f t="shared" ref="D43:G43" si="35">D47+D46+D45+D44</f>
        <v>2330.5250000000001</v>
      </c>
      <c r="E43" s="7">
        <f t="shared" si="35"/>
        <v>0</v>
      </c>
      <c r="F43" s="7">
        <f t="shared" si="35"/>
        <v>0</v>
      </c>
      <c r="G43" s="7">
        <f t="shared" si="35"/>
        <v>3939.6194599999999</v>
      </c>
      <c r="H43" s="7">
        <f>H47+H46+H45+H44</f>
        <v>4157.5949199999995</v>
      </c>
      <c r="I43" s="7">
        <f>I47+I46+I45+I44</f>
        <v>2505</v>
      </c>
      <c r="J43" s="7">
        <f>J47+J46+J45+J44</f>
        <v>4000</v>
      </c>
      <c r="K43" s="7">
        <f>K47+K46+K45+K44</f>
        <v>4500</v>
      </c>
      <c r="L43" s="112">
        <v>3</v>
      </c>
      <c r="M43" s="113"/>
      <c r="N43" s="110"/>
      <c r="O43" s="109"/>
      <c r="P43" s="109"/>
      <c r="Q43" s="109"/>
      <c r="R43" s="109"/>
    </row>
    <row r="44" spans="1:18" s="15" customFormat="1" ht="22.5" customHeight="1" x14ac:dyDescent="0.2">
      <c r="A44" s="2">
        <v>35</v>
      </c>
      <c r="B44" s="12" t="s">
        <v>5</v>
      </c>
      <c r="C44" s="85">
        <f t="shared" si="34"/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111" t="s">
        <v>4</v>
      </c>
      <c r="M44" s="111"/>
      <c r="N44" s="21"/>
      <c r="O44" s="20"/>
      <c r="P44" s="20"/>
      <c r="Q44" s="20"/>
      <c r="R44" s="20"/>
    </row>
    <row r="45" spans="1:18" s="15" customFormat="1" ht="18" x14ac:dyDescent="0.2">
      <c r="A45" s="2">
        <v>36</v>
      </c>
      <c r="B45" s="12" t="s">
        <v>7</v>
      </c>
      <c r="C45" s="85">
        <f t="shared" si="34"/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85">
        <v>0</v>
      </c>
      <c r="K45" s="63">
        <v>0</v>
      </c>
      <c r="L45" s="111" t="s">
        <v>4</v>
      </c>
      <c r="M45" s="111"/>
      <c r="N45" s="134"/>
      <c r="O45" s="135"/>
      <c r="P45" s="135"/>
      <c r="Q45" s="135"/>
      <c r="R45" s="135"/>
    </row>
    <row r="46" spans="1:18" s="18" customFormat="1" ht="26.25" customHeight="1" x14ac:dyDescent="0.2">
      <c r="A46" s="2">
        <v>37</v>
      </c>
      <c r="B46" s="12" t="s">
        <v>13</v>
      </c>
      <c r="C46" s="85">
        <f t="shared" si="34"/>
        <v>21432.739379999999</v>
      </c>
      <c r="D46" s="47">
        <v>2330.5250000000001</v>
      </c>
      <c r="E46" s="47">
        <v>0</v>
      </c>
      <c r="F46" s="47">
        <v>0</v>
      </c>
      <c r="G46" s="47">
        <v>3939.6194599999999</v>
      </c>
      <c r="H46" s="47">
        <v>4157.5949199999995</v>
      </c>
      <c r="I46" s="47">
        <v>2505</v>
      </c>
      <c r="J46" s="85">
        <v>4000</v>
      </c>
      <c r="K46" s="63">
        <v>4500</v>
      </c>
      <c r="L46" s="111" t="s">
        <v>4</v>
      </c>
      <c r="M46" s="111"/>
      <c r="N46" s="136">
        <f>D46+E46+F46+G46+H46</f>
        <v>10427.739379999999</v>
      </c>
      <c r="O46" s="124"/>
      <c r="P46" s="124"/>
      <c r="Q46" s="124"/>
      <c r="R46" s="124"/>
    </row>
    <row r="47" spans="1:18" s="15" customFormat="1" ht="26.25" customHeight="1" x14ac:dyDescent="0.2">
      <c r="A47" s="2">
        <v>38</v>
      </c>
      <c r="B47" s="12" t="s">
        <v>18</v>
      </c>
      <c r="C47" s="85">
        <f t="shared" si="34"/>
        <v>0</v>
      </c>
      <c r="D47" s="47">
        <v>0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85">
        <v>0</v>
      </c>
      <c r="K47" s="63">
        <v>0</v>
      </c>
      <c r="L47" s="111" t="s">
        <v>4</v>
      </c>
      <c r="M47" s="111"/>
      <c r="N47" s="19"/>
      <c r="O47" s="20"/>
      <c r="P47" s="20"/>
      <c r="Q47" s="20"/>
      <c r="R47" s="20"/>
    </row>
    <row r="48" spans="1:18" ht="36" customHeight="1" x14ac:dyDescent="0.2">
      <c r="A48" s="2">
        <v>39</v>
      </c>
      <c r="B48" s="12" t="s">
        <v>38</v>
      </c>
      <c r="C48" s="85">
        <f t="shared" si="34"/>
        <v>578.74541999999997</v>
      </c>
      <c r="D48" s="47">
        <f t="shared" ref="D48:G48" si="36">D52+D51+D50+D49</f>
        <v>384.18542000000002</v>
      </c>
      <c r="E48" s="47">
        <f t="shared" si="36"/>
        <v>0</v>
      </c>
      <c r="F48" s="47">
        <f t="shared" si="36"/>
        <v>194.56</v>
      </c>
      <c r="G48" s="47">
        <f t="shared" si="36"/>
        <v>0</v>
      </c>
      <c r="H48" s="47">
        <f>H52+H51+H50+H49</f>
        <v>0</v>
      </c>
      <c r="I48" s="47">
        <f>I52+I51+I50+I49</f>
        <v>0</v>
      </c>
      <c r="J48" s="85">
        <f>J52+J51+J50+J49</f>
        <v>0</v>
      </c>
      <c r="K48" s="63">
        <f>K52+K51+K50+K49</f>
        <v>0</v>
      </c>
      <c r="L48" s="111">
        <v>4</v>
      </c>
      <c r="M48" s="111"/>
      <c r="N48" s="110"/>
      <c r="O48" s="109"/>
      <c r="P48" s="109"/>
      <c r="Q48" s="109"/>
      <c r="R48" s="109"/>
    </row>
    <row r="49" spans="1:18" ht="26.25" customHeight="1" x14ac:dyDescent="0.2">
      <c r="A49" s="2">
        <v>40</v>
      </c>
      <c r="B49" s="12" t="s">
        <v>5</v>
      </c>
      <c r="C49" s="85">
        <f t="shared" si="34"/>
        <v>0</v>
      </c>
      <c r="D49" s="47">
        <v>0</v>
      </c>
      <c r="E49" s="47">
        <v>0</v>
      </c>
      <c r="F49" s="47">
        <v>0</v>
      </c>
      <c r="G49" s="47">
        <v>0</v>
      </c>
      <c r="H49" s="47">
        <v>0</v>
      </c>
      <c r="I49" s="47">
        <v>0</v>
      </c>
      <c r="J49" s="85">
        <v>0</v>
      </c>
      <c r="K49" s="63">
        <v>0</v>
      </c>
      <c r="L49" s="111" t="s">
        <v>4</v>
      </c>
      <c r="M49" s="111"/>
      <c r="N49" s="22"/>
      <c r="O49" s="17"/>
      <c r="P49" s="17"/>
      <c r="Q49" s="17"/>
      <c r="R49" s="17"/>
    </row>
    <row r="50" spans="1:18" ht="27" customHeight="1" x14ac:dyDescent="0.2">
      <c r="A50" s="2">
        <v>41</v>
      </c>
      <c r="B50" s="12" t="s">
        <v>7</v>
      </c>
      <c r="C50" s="85">
        <f t="shared" si="34"/>
        <v>0</v>
      </c>
      <c r="D50" s="47">
        <v>0</v>
      </c>
      <c r="E50" s="47">
        <v>0</v>
      </c>
      <c r="F50" s="47">
        <v>0</v>
      </c>
      <c r="G50" s="47">
        <v>0</v>
      </c>
      <c r="H50" s="47">
        <v>0</v>
      </c>
      <c r="I50" s="47">
        <v>0</v>
      </c>
      <c r="J50" s="85">
        <v>0</v>
      </c>
      <c r="K50" s="63">
        <v>0</v>
      </c>
      <c r="L50" s="111" t="s">
        <v>4</v>
      </c>
      <c r="M50" s="111"/>
      <c r="N50" s="110"/>
      <c r="O50" s="109"/>
      <c r="P50" s="109"/>
      <c r="Q50" s="109"/>
      <c r="R50" s="109"/>
    </row>
    <row r="51" spans="1:18" ht="24.75" customHeight="1" x14ac:dyDescent="0.2">
      <c r="A51" s="2">
        <v>42</v>
      </c>
      <c r="B51" s="12" t="s">
        <v>13</v>
      </c>
      <c r="C51" s="85">
        <f t="shared" si="34"/>
        <v>578.74541999999997</v>
      </c>
      <c r="D51" s="47">
        <v>384.18542000000002</v>
      </c>
      <c r="E51" s="47">
        <v>0</v>
      </c>
      <c r="F51" s="47">
        <v>194.56</v>
      </c>
      <c r="G51" s="47">
        <v>0</v>
      </c>
      <c r="H51" s="47">
        <v>0</v>
      </c>
      <c r="I51" s="47">
        <v>0</v>
      </c>
      <c r="J51" s="85">
        <v>0</v>
      </c>
      <c r="K51" s="63">
        <v>0</v>
      </c>
      <c r="L51" s="111" t="s">
        <v>4</v>
      </c>
      <c r="M51" s="111"/>
      <c r="N51" s="120">
        <f>D51+E51+F51+G51+H51</f>
        <v>578.74541999999997</v>
      </c>
      <c r="O51" s="109"/>
      <c r="P51" s="109"/>
      <c r="Q51" s="109"/>
      <c r="R51" s="109"/>
    </row>
    <row r="52" spans="1:18" ht="24.75" customHeight="1" x14ac:dyDescent="0.2">
      <c r="A52" s="2">
        <v>43</v>
      </c>
      <c r="B52" s="12" t="s">
        <v>18</v>
      </c>
      <c r="C52" s="85">
        <f t="shared" si="34"/>
        <v>0</v>
      </c>
      <c r="D52" s="47">
        <v>0</v>
      </c>
      <c r="E52" s="47">
        <v>0</v>
      </c>
      <c r="F52" s="47">
        <v>0</v>
      </c>
      <c r="G52" s="47">
        <v>0</v>
      </c>
      <c r="H52" s="47">
        <v>0</v>
      </c>
      <c r="I52" s="47">
        <v>0</v>
      </c>
      <c r="J52" s="85">
        <v>0</v>
      </c>
      <c r="K52" s="63">
        <v>0</v>
      </c>
      <c r="L52" s="111" t="s">
        <v>4</v>
      </c>
      <c r="M52" s="111"/>
      <c r="N52" s="23"/>
      <c r="O52" s="17"/>
      <c r="P52" s="17"/>
      <c r="Q52" s="17"/>
      <c r="R52" s="17"/>
    </row>
    <row r="53" spans="1:18" ht="29.25" customHeight="1" x14ac:dyDescent="0.2">
      <c r="A53" s="2">
        <v>44</v>
      </c>
      <c r="B53" s="12" t="s">
        <v>39</v>
      </c>
      <c r="C53" s="85">
        <f t="shared" si="34"/>
        <v>2458</v>
      </c>
      <c r="D53" s="47">
        <f t="shared" ref="D53:G53" si="37">D62+D56+D55+D54</f>
        <v>174</v>
      </c>
      <c r="E53" s="47">
        <f t="shared" si="37"/>
        <v>2050</v>
      </c>
      <c r="F53" s="47">
        <f t="shared" si="37"/>
        <v>0</v>
      </c>
      <c r="G53" s="47">
        <f t="shared" si="37"/>
        <v>0</v>
      </c>
      <c r="H53" s="47">
        <f>H62+H56+H55+H54</f>
        <v>234</v>
      </c>
      <c r="I53" s="47">
        <f>I62+I56+I55+I54</f>
        <v>0</v>
      </c>
      <c r="J53" s="85">
        <f>J62+J56+J55+J54</f>
        <v>0</v>
      </c>
      <c r="K53" s="63">
        <f>K62+K56+K55+K54</f>
        <v>0</v>
      </c>
      <c r="L53" s="111">
        <v>5</v>
      </c>
      <c r="M53" s="111"/>
      <c r="N53" s="110"/>
      <c r="O53" s="109"/>
      <c r="P53" s="109"/>
      <c r="Q53" s="109"/>
      <c r="R53" s="109"/>
    </row>
    <row r="54" spans="1:18" ht="29.25" customHeight="1" x14ac:dyDescent="0.2">
      <c r="A54" s="2">
        <v>45</v>
      </c>
      <c r="B54" s="12" t="s">
        <v>5</v>
      </c>
      <c r="C54" s="85">
        <f t="shared" si="34"/>
        <v>0</v>
      </c>
      <c r="D54" s="47">
        <v>0</v>
      </c>
      <c r="E54" s="47">
        <v>0</v>
      </c>
      <c r="F54" s="47">
        <v>0</v>
      </c>
      <c r="G54" s="47">
        <v>0</v>
      </c>
      <c r="H54" s="47">
        <v>0</v>
      </c>
      <c r="I54" s="47">
        <v>0</v>
      </c>
      <c r="J54" s="85">
        <v>0</v>
      </c>
      <c r="K54" s="63">
        <v>0</v>
      </c>
      <c r="L54" s="111" t="s">
        <v>4</v>
      </c>
      <c r="M54" s="111"/>
      <c r="N54" s="22"/>
      <c r="O54" s="17"/>
      <c r="P54" s="17"/>
      <c r="Q54" s="17"/>
      <c r="R54" s="17"/>
    </row>
    <row r="55" spans="1:18" ht="18" x14ac:dyDescent="0.2">
      <c r="A55" s="2">
        <v>46</v>
      </c>
      <c r="B55" s="12" t="s">
        <v>7</v>
      </c>
      <c r="C55" s="85">
        <f t="shared" si="34"/>
        <v>0</v>
      </c>
      <c r="D55" s="47">
        <v>0</v>
      </c>
      <c r="E55" s="47">
        <v>0</v>
      </c>
      <c r="F55" s="47">
        <v>0</v>
      </c>
      <c r="G55" s="47">
        <v>0</v>
      </c>
      <c r="H55" s="47">
        <v>0</v>
      </c>
      <c r="I55" s="47">
        <v>0</v>
      </c>
      <c r="J55" s="85">
        <v>0</v>
      </c>
      <c r="K55" s="63">
        <v>0</v>
      </c>
      <c r="L55" s="111" t="s">
        <v>4</v>
      </c>
      <c r="M55" s="111"/>
      <c r="N55" s="110"/>
      <c r="O55" s="109"/>
      <c r="P55" s="109"/>
      <c r="Q55" s="109"/>
      <c r="R55" s="109"/>
    </row>
    <row r="56" spans="1:18" ht="18" x14ac:dyDescent="0.2">
      <c r="A56" s="2">
        <v>47</v>
      </c>
      <c r="B56" s="12" t="s">
        <v>13</v>
      </c>
      <c r="C56" s="85">
        <f t="shared" si="34"/>
        <v>2458</v>
      </c>
      <c r="D56" s="47">
        <v>174</v>
      </c>
      <c r="E56" s="47">
        <v>2050</v>
      </c>
      <c r="F56" s="47">
        <v>0</v>
      </c>
      <c r="G56" s="47">
        <v>0</v>
      </c>
      <c r="H56" s="47">
        <v>234</v>
      </c>
      <c r="I56" s="47">
        <v>0</v>
      </c>
      <c r="J56" s="85">
        <v>0</v>
      </c>
      <c r="K56" s="63">
        <v>0</v>
      </c>
      <c r="L56" s="111" t="s">
        <v>4</v>
      </c>
      <c r="M56" s="111"/>
      <c r="N56" s="110"/>
      <c r="O56" s="109"/>
      <c r="P56" s="109"/>
      <c r="Q56" s="109"/>
      <c r="R56" s="109"/>
    </row>
    <row r="57" spans="1:18" ht="18" x14ac:dyDescent="0.2">
      <c r="A57" s="2">
        <v>48</v>
      </c>
      <c r="B57" s="36" t="s">
        <v>18</v>
      </c>
      <c r="C57" s="85">
        <f t="shared" si="34"/>
        <v>0</v>
      </c>
      <c r="D57" s="47">
        <v>0</v>
      </c>
      <c r="E57" s="47">
        <v>0</v>
      </c>
      <c r="F57" s="47">
        <v>0</v>
      </c>
      <c r="G57" s="47">
        <v>0</v>
      </c>
      <c r="H57" s="47">
        <v>0</v>
      </c>
      <c r="I57" s="47">
        <v>0</v>
      </c>
      <c r="J57" s="85">
        <v>0</v>
      </c>
      <c r="K57" s="63">
        <v>0</v>
      </c>
      <c r="L57" s="111" t="s">
        <v>4</v>
      </c>
      <c r="M57" s="111"/>
      <c r="N57" s="34"/>
      <c r="O57" s="35"/>
      <c r="P57" s="35"/>
      <c r="Q57" s="35"/>
      <c r="R57" s="35"/>
    </row>
    <row r="58" spans="1:18" ht="47.25" customHeight="1" x14ac:dyDescent="0.2">
      <c r="A58" s="2">
        <v>49</v>
      </c>
      <c r="B58" s="38" t="s">
        <v>41</v>
      </c>
      <c r="C58" s="85">
        <f t="shared" si="34"/>
        <v>1050</v>
      </c>
      <c r="D58" s="47">
        <f t="shared" ref="D58:E58" si="38">D62+D61+D60+D59</f>
        <v>0</v>
      </c>
      <c r="E58" s="47">
        <f t="shared" si="38"/>
        <v>0</v>
      </c>
      <c r="F58" s="47">
        <f>F62+F61+F60+F59</f>
        <v>1050</v>
      </c>
      <c r="G58" s="47">
        <f t="shared" ref="G58:I58" si="39">G62+G61+G60+G59</f>
        <v>0</v>
      </c>
      <c r="H58" s="47">
        <f t="shared" si="39"/>
        <v>0</v>
      </c>
      <c r="I58" s="47">
        <f t="shared" si="39"/>
        <v>0</v>
      </c>
      <c r="J58" s="85">
        <f t="shared" ref="J58:K58" si="40">J62+J61+J60+J59</f>
        <v>0</v>
      </c>
      <c r="K58" s="63">
        <f t="shared" si="40"/>
        <v>0</v>
      </c>
      <c r="L58" s="111">
        <v>4</v>
      </c>
      <c r="M58" s="111"/>
      <c r="N58" s="110"/>
      <c r="O58" s="109"/>
      <c r="P58" s="109"/>
      <c r="Q58" s="109"/>
      <c r="R58" s="109"/>
    </row>
    <row r="59" spans="1:18" ht="29.25" customHeight="1" x14ac:dyDescent="0.2">
      <c r="A59" s="2">
        <v>50</v>
      </c>
      <c r="B59" s="36" t="s">
        <v>5</v>
      </c>
      <c r="C59" s="85">
        <f t="shared" si="34"/>
        <v>0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85">
        <v>0</v>
      </c>
      <c r="K59" s="63">
        <v>0</v>
      </c>
      <c r="L59" s="111" t="s">
        <v>4</v>
      </c>
      <c r="M59" s="111"/>
      <c r="N59" s="34"/>
      <c r="O59" s="35"/>
      <c r="P59" s="35"/>
      <c r="Q59" s="35"/>
      <c r="R59" s="35"/>
    </row>
    <row r="60" spans="1:18" ht="18" x14ac:dyDescent="0.2">
      <c r="A60" s="2">
        <v>51</v>
      </c>
      <c r="B60" s="36" t="s">
        <v>7</v>
      </c>
      <c r="C60" s="85">
        <f t="shared" si="34"/>
        <v>976.5</v>
      </c>
      <c r="D60" s="37">
        <v>0</v>
      </c>
      <c r="E60" s="37">
        <v>0</v>
      </c>
      <c r="F60" s="37">
        <v>976.5</v>
      </c>
      <c r="G60" s="37">
        <v>0</v>
      </c>
      <c r="H60" s="37">
        <v>0</v>
      </c>
      <c r="I60" s="37">
        <v>0</v>
      </c>
      <c r="J60" s="85">
        <v>0</v>
      </c>
      <c r="K60" s="63">
        <v>0</v>
      </c>
      <c r="L60" s="111" t="s">
        <v>4</v>
      </c>
      <c r="M60" s="111"/>
      <c r="N60" s="110"/>
      <c r="O60" s="109"/>
      <c r="P60" s="109"/>
      <c r="Q60" s="109"/>
      <c r="R60" s="109"/>
    </row>
    <row r="61" spans="1:18" ht="18" x14ac:dyDescent="0.2">
      <c r="A61" s="2">
        <v>52</v>
      </c>
      <c r="B61" s="36" t="s">
        <v>13</v>
      </c>
      <c r="C61" s="85">
        <f t="shared" si="34"/>
        <v>73.5</v>
      </c>
      <c r="D61" s="37">
        <v>0</v>
      </c>
      <c r="E61" s="37">
        <v>0</v>
      </c>
      <c r="F61" s="37">
        <v>73.5</v>
      </c>
      <c r="G61" s="37">
        <v>0</v>
      </c>
      <c r="H61" s="37">
        <v>0</v>
      </c>
      <c r="I61" s="37">
        <v>0</v>
      </c>
      <c r="J61" s="85">
        <v>0</v>
      </c>
      <c r="K61" s="63">
        <v>0</v>
      </c>
      <c r="L61" s="111" t="s">
        <v>4</v>
      </c>
      <c r="M61" s="111"/>
      <c r="N61" s="110"/>
      <c r="O61" s="109"/>
      <c r="P61" s="109"/>
      <c r="Q61" s="109"/>
      <c r="R61" s="109"/>
    </row>
    <row r="62" spans="1:18" ht="18" x14ac:dyDescent="0.2">
      <c r="A62" s="2">
        <v>53</v>
      </c>
      <c r="B62" s="36" t="s">
        <v>18</v>
      </c>
      <c r="C62" s="85">
        <f t="shared" si="34"/>
        <v>0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85">
        <v>0</v>
      </c>
      <c r="K62" s="63">
        <v>0</v>
      </c>
      <c r="L62" s="111" t="s">
        <v>4</v>
      </c>
      <c r="M62" s="111"/>
      <c r="N62" s="34"/>
      <c r="O62" s="35"/>
      <c r="P62" s="35"/>
      <c r="Q62" s="35"/>
      <c r="R62" s="35"/>
    </row>
    <row r="63" spans="1:18" s="51" customFormat="1" ht="38.25" customHeight="1" x14ac:dyDescent="0.2">
      <c r="A63" s="2">
        <v>54</v>
      </c>
      <c r="B63" s="131" t="s">
        <v>56</v>
      </c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3"/>
      <c r="N63" s="118"/>
      <c r="O63" s="119"/>
      <c r="P63" s="119"/>
      <c r="Q63" s="119"/>
      <c r="R63" s="119"/>
    </row>
    <row r="64" spans="1:18" ht="36" customHeight="1" x14ac:dyDescent="0.2">
      <c r="A64" s="2">
        <v>55</v>
      </c>
      <c r="B64" s="12" t="s">
        <v>16</v>
      </c>
      <c r="C64" s="85">
        <f t="shared" ref="C64:C93" si="41">D64+E64+F64+G64+H64+I64+J64+K64</f>
        <v>186524.39546999999</v>
      </c>
      <c r="D64" s="47">
        <f>D66+D67</f>
        <v>3639.8321500000002</v>
      </c>
      <c r="E64" s="47">
        <f>E66+E67</f>
        <v>2886.37709</v>
      </c>
      <c r="F64" s="47">
        <f>F66+F67</f>
        <v>3844.6976299999997</v>
      </c>
      <c r="G64" s="47">
        <f>G66+G67</f>
        <v>4550</v>
      </c>
      <c r="H64" s="47">
        <f>H65+H66+H67+H68</f>
        <v>5042.0583399999996</v>
      </c>
      <c r="I64" s="73">
        <f>I65+I66+I67+I68</f>
        <v>55561.430260000001</v>
      </c>
      <c r="J64" s="85">
        <f>J65+J66+J67+J68</f>
        <v>110000</v>
      </c>
      <c r="K64" s="63">
        <f>K65+K66+K67+K68</f>
        <v>1000</v>
      </c>
      <c r="L64" s="111" t="s">
        <v>4</v>
      </c>
      <c r="M64" s="111"/>
      <c r="N64" s="108">
        <f>D64+E64+F64+G64+H64</f>
        <v>19962.965209999998</v>
      </c>
      <c r="O64" s="109"/>
      <c r="P64" s="109"/>
      <c r="Q64" s="109"/>
      <c r="R64" s="109"/>
    </row>
    <row r="65" spans="1:18" ht="23.25" customHeight="1" x14ac:dyDescent="0.2">
      <c r="A65" s="2">
        <v>56</v>
      </c>
      <c r="B65" s="12" t="s">
        <v>17</v>
      </c>
      <c r="C65" s="85">
        <f t="shared" si="41"/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85">
        <v>0</v>
      </c>
      <c r="K65" s="63">
        <v>0</v>
      </c>
      <c r="L65" s="111" t="s">
        <v>4</v>
      </c>
      <c r="M65" s="111"/>
      <c r="N65" s="110"/>
      <c r="O65" s="109"/>
      <c r="P65" s="109"/>
      <c r="Q65" s="109"/>
      <c r="R65" s="109"/>
    </row>
    <row r="66" spans="1:18" ht="22.5" customHeight="1" x14ac:dyDescent="0.2">
      <c r="A66" s="2">
        <v>57</v>
      </c>
      <c r="B66" s="12" t="s">
        <v>7</v>
      </c>
      <c r="C66" s="85">
        <f t="shared" si="41"/>
        <v>0</v>
      </c>
      <c r="D66" s="47">
        <v>0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85">
        <v>0</v>
      </c>
      <c r="K66" s="63">
        <v>0</v>
      </c>
      <c r="L66" s="111" t="s">
        <v>4</v>
      </c>
      <c r="M66" s="111"/>
      <c r="N66" s="110"/>
      <c r="O66" s="109"/>
      <c r="P66" s="109"/>
      <c r="Q66" s="109"/>
      <c r="R66" s="109"/>
    </row>
    <row r="67" spans="1:18" ht="20.25" customHeight="1" x14ac:dyDescent="0.2">
      <c r="A67" s="2">
        <v>58</v>
      </c>
      <c r="B67" s="12" t="s">
        <v>8</v>
      </c>
      <c r="C67" s="85">
        <f t="shared" si="41"/>
        <v>186524.39546999999</v>
      </c>
      <c r="D67" s="47">
        <f t="shared" ref="D67:F67" si="42">D74</f>
        <v>3639.8321500000002</v>
      </c>
      <c r="E67" s="47">
        <f t="shared" si="42"/>
        <v>2886.37709</v>
      </c>
      <c r="F67" s="47">
        <f t="shared" si="42"/>
        <v>3844.6976299999997</v>
      </c>
      <c r="G67" s="47">
        <f>G77+G72</f>
        <v>4550</v>
      </c>
      <c r="H67" s="63">
        <f>H77+H72</f>
        <v>5042.0583399999996</v>
      </c>
      <c r="I67" s="73">
        <f>I77+I72</f>
        <v>55561.430260000001</v>
      </c>
      <c r="J67" s="103">
        <f>J77+J72</f>
        <v>110000</v>
      </c>
      <c r="K67" s="63">
        <f t="shared" ref="K67" si="43">K74</f>
        <v>1000</v>
      </c>
      <c r="L67" s="111" t="s">
        <v>4</v>
      </c>
      <c r="M67" s="111"/>
      <c r="N67" s="114">
        <f>D67+E67+F67+G67+H67</f>
        <v>19962.965209999998</v>
      </c>
      <c r="O67" s="109"/>
      <c r="P67" s="109"/>
      <c r="Q67" s="109"/>
      <c r="R67" s="109"/>
    </row>
    <row r="68" spans="1:18" ht="18" customHeight="1" x14ac:dyDescent="0.2">
      <c r="A68" s="2">
        <v>59</v>
      </c>
      <c r="B68" s="12" t="s">
        <v>18</v>
      </c>
      <c r="C68" s="85">
        <f t="shared" si="41"/>
        <v>0</v>
      </c>
      <c r="D68" s="47">
        <v>0</v>
      </c>
      <c r="E68" s="47">
        <v>0</v>
      </c>
      <c r="F68" s="47">
        <v>0</v>
      </c>
      <c r="G68" s="47">
        <v>0</v>
      </c>
      <c r="H68" s="47">
        <v>0</v>
      </c>
      <c r="I68" s="47">
        <v>0</v>
      </c>
      <c r="J68" s="85">
        <v>0</v>
      </c>
      <c r="K68" s="63">
        <v>0</v>
      </c>
      <c r="L68" s="111" t="s">
        <v>4</v>
      </c>
      <c r="M68" s="111"/>
      <c r="N68" s="110"/>
      <c r="O68" s="109"/>
      <c r="P68" s="109"/>
      <c r="Q68" s="109"/>
      <c r="R68" s="109"/>
    </row>
    <row r="69" spans="1:18" ht="20.25" customHeight="1" x14ac:dyDescent="0.2">
      <c r="A69" s="2">
        <v>60</v>
      </c>
      <c r="B69" s="12" t="s">
        <v>9</v>
      </c>
      <c r="C69" s="85">
        <f>C70+C71+C72+C73</f>
        <v>161022</v>
      </c>
      <c r="D69" s="86">
        <f t="shared" ref="D69:K69" si="44">D70+D71+D72+D73</f>
        <v>0</v>
      </c>
      <c r="E69" s="86">
        <f t="shared" si="44"/>
        <v>0</v>
      </c>
      <c r="F69" s="86">
        <f t="shared" si="44"/>
        <v>0</v>
      </c>
      <c r="G69" s="86">
        <f t="shared" si="44"/>
        <v>0</v>
      </c>
      <c r="H69" s="86">
        <f t="shared" si="44"/>
        <v>1022</v>
      </c>
      <c r="I69" s="86">
        <f t="shared" si="44"/>
        <v>51000</v>
      </c>
      <c r="J69" s="86">
        <f t="shared" si="44"/>
        <v>109000</v>
      </c>
      <c r="K69" s="86">
        <f t="shared" si="44"/>
        <v>0</v>
      </c>
      <c r="L69" s="111" t="s">
        <v>4</v>
      </c>
      <c r="M69" s="111"/>
      <c r="N69" s="110"/>
      <c r="O69" s="109"/>
      <c r="P69" s="109"/>
      <c r="Q69" s="109"/>
      <c r="R69" s="109"/>
    </row>
    <row r="70" spans="1:18" ht="23.25" customHeight="1" x14ac:dyDescent="0.2">
      <c r="A70" s="2">
        <v>61</v>
      </c>
      <c r="B70" s="12" t="s">
        <v>17</v>
      </c>
      <c r="C70" s="85">
        <f t="shared" si="41"/>
        <v>0</v>
      </c>
      <c r="D70" s="47">
        <v>0</v>
      </c>
      <c r="E70" s="47">
        <v>0</v>
      </c>
      <c r="F70" s="47">
        <v>0</v>
      </c>
      <c r="G70" s="47">
        <v>0</v>
      </c>
      <c r="H70" s="47">
        <v>0</v>
      </c>
      <c r="I70" s="47">
        <v>0</v>
      </c>
      <c r="J70" s="85">
        <v>0</v>
      </c>
      <c r="K70" s="63">
        <v>0</v>
      </c>
      <c r="L70" s="111" t="s">
        <v>4</v>
      </c>
      <c r="M70" s="111"/>
      <c r="N70" s="110"/>
      <c r="O70" s="109"/>
      <c r="P70" s="109"/>
      <c r="Q70" s="109"/>
      <c r="R70" s="109"/>
    </row>
    <row r="71" spans="1:18" ht="21" customHeight="1" x14ac:dyDescent="0.2">
      <c r="A71" s="2">
        <v>62</v>
      </c>
      <c r="B71" s="12" t="s">
        <v>7</v>
      </c>
      <c r="C71" s="85">
        <f t="shared" si="41"/>
        <v>0</v>
      </c>
      <c r="D71" s="47">
        <v>0</v>
      </c>
      <c r="E71" s="47">
        <v>0</v>
      </c>
      <c r="F71" s="47">
        <v>0</v>
      </c>
      <c r="G71" s="47">
        <v>0</v>
      </c>
      <c r="H71" s="47">
        <v>0</v>
      </c>
      <c r="I71" s="47">
        <v>0</v>
      </c>
      <c r="J71" s="85">
        <v>0</v>
      </c>
      <c r="K71" s="63">
        <v>0</v>
      </c>
      <c r="L71" s="111" t="s">
        <v>4</v>
      </c>
      <c r="M71" s="111"/>
      <c r="N71" s="110"/>
      <c r="O71" s="109"/>
      <c r="P71" s="109"/>
      <c r="Q71" s="109"/>
      <c r="R71" s="109"/>
    </row>
    <row r="72" spans="1:18" ht="16.5" customHeight="1" x14ac:dyDescent="0.2">
      <c r="A72" s="2">
        <v>63</v>
      </c>
      <c r="B72" s="12" t="s">
        <v>13</v>
      </c>
      <c r="C72" s="85">
        <f t="shared" si="41"/>
        <v>161022</v>
      </c>
      <c r="D72" s="47">
        <v>0</v>
      </c>
      <c r="E72" s="47">
        <v>0</v>
      </c>
      <c r="F72" s="47">
        <v>0</v>
      </c>
      <c r="G72" s="47">
        <f>G93</f>
        <v>0</v>
      </c>
      <c r="H72" s="47">
        <f>H93</f>
        <v>1022</v>
      </c>
      <c r="I72" s="73">
        <f>I98</f>
        <v>51000</v>
      </c>
      <c r="J72" s="103">
        <f>J98</f>
        <v>109000</v>
      </c>
      <c r="K72" s="63">
        <v>0</v>
      </c>
      <c r="L72" s="111" t="s">
        <v>4</v>
      </c>
      <c r="M72" s="111"/>
      <c r="N72" s="110"/>
      <c r="O72" s="109"/>
      <c r="P72" s="109"/>
      <c r="Q72" s="109"/>
      <c r="R72" s="109"/>
    </row>
    <row r="73" spans="1:18" ht="21.75" customHeight="1" x14ac:dyDescent="0.2">
      <c r="A73" s="2">
        <v>64</v>
      </c>
      <c r="B73" s="12" t="s">
        <v>18</v>
      </c>
      <c r="C73" s="85">
        <f t="shared" si="41"/>
        <v>0</v>
      </c>
      <c r="D73" s="47">
        <v>0</v>
      </c>
      <c r="E73" s="47">
        <v>0</v>
      </c>
      <c r="F73" s="47">
        <v>0</v>
      </c>
      <c r="G73" s="47">
        <v>0</v>
      </c>
      <c r="H73" s="47">
        <v>0</v>
      </c>
      <c r="I73" s="47">
        <v>0</v>
      </c>
      <c r="J73" s="85">
        <v>0</v>
      </c>
      <c r="K73" s="63">
        <v>0</v>
      </c>
      <c r="L73" s="111" t="s">
        <v>4</v>
      </c>
      <c r="M73" s="111"/>
      <c r="N73" s="110"/>
      <c r="O73" s="109"/>
      <c r="P73" s="109"/>
      <c r="Q73" s="109"/>
      <c r="R73" s="109"/>
    </row>
    <row r="74" spans="1:18" ht="25.5" customHeight="1" x14ac:dyDescent="0.2">
      <c r="A74" s="2">
        <v>65</v>
      </c>
      <c r="B74" s="12" t="s">
        <v>10</v>
      </c>
      <c r="C74" s="85">
        <f t="shared" si="41"/>
        <v>25502.395469999999</v>
      </c>
      <c r="D74" s="47">
        <f t="shared" ref="D74:H74" si="45">D77</f>
        <v>3639.8321500000002</v>
      </c>
      <c r="E74" s="47">
        <f t="shared" si="45"/>
        <v>2886.37709</v>
      </c>
      <c r="F74" s="47">
        <f t="shared" si="45"/>
        <v>3844.6976299999997</v>
      </c>
      <c r="G74" s="47">
        <f t="shared" si="45"/>
        <v>4550</v>
      </c>
      <c r="H74" s="47">
        <f t="shared" si="45"/>
        <v>4020.05834</v>
      </c>
      <c r="I74" s="47">
        <f t="shared" ref="I74:K74" si="46">I77</f>
        <v>4561.4302600000001</v>
      </c>
      <c r="J74" s="85">
        <f t="shared" ref="J74" si="47">J77</f>
        <v>1000</v>
      </c>
      <c r="K74" s="63">
        <f t="shared" si="46"/>
        <v>1000</v>
      </c>
      <c r="L74" s="111" t="s">
        <v>4</v>
      </c>
      <c r="M74" s="111"/>
      <c r="N74" s="110"/>
      <c r="O74" s="109"/>
      <c r="P74" s="109"/>
      <c r="Q74" s="109"/>
      <c r="R74" s="109"/>
    </row>
    <row r="75" spans="1:18" ht="21" customHeight="1" x14ac:dyDescent="0.2">
      <c r="A75" s="2">
        <v>66</v>
      </c>
      <c r="B75" s="12" t="s">
        <v>17</v>
      </c>
      <c r="C75" s="85">
        <f t="shared" si="41"/>
        <v>0</v>
      </c>
      <c r="D75" s="47">
        <v>0</v>
      </c>
      <c r="E75" s="47">
        <v>0</v>
      </c>
      <c r="F75" s="47">
        <v>0</v>
      </c>
      <c r="G75" s="47">
        <v>0</v>
      </c>
      <c r="H75" s="47">
        <v>0</v>
      </c>
      <c r="I75" s="47">
        <v>0</v>
      </c>
      <c r="J75" s="85">
        <v>0</v>
      </c>
      <c r="K75" s="63">
        <v>0</v>
      </c>
      <c r="L75" s="111" t="s">
        <v>4</v>
      </c>
      <c r="M75" s="111"/>
      <c r="N75" s="110"/>
      <c r="O75" s="109"/>
      <c r="P75" s="109"/>
      <c r="Q75" s="109"/>
      <c r="R75" s="109"/>
    </row>
    <row r="76" spans="1:18" ht="23.25" customHeight="1" x14ac:dyDescent="0.2">
      <c r="A76" s="2">
        <v>67</v>
      </c>
      <c r="B76" s="12" t="s">
        <v>7</v>
      </c>
      <c r="C76" s="85">
        <f t="shared" si="41"/>
        <v>0</v>
      </c>
      <c r="D76" s="47">
        <v>0</v>
      </c>
      <c r="E76" s="47">
        <v>0</v>
      </c>
      <c r="F76" s="47">
        <v>0</v>
      </c>
      <c r="G76" s="47">
        <v>0</v>
      </c>
      <c r="H76" s="47">
        <v>0</v>
      </c>
      <c r="I76" s="47">
        <v>0</v>
      </c>
      <c r="J76" s="85">
        <v>0</v>
      </c>
      <c r="K76" s="63">
        <v>0</v>
      </c>
      <c r="L76" s="111" t="s">
        <v>4</v>
      </c>
      <c r="M76" s="111"/>
      <c r="N76" s="110"/>
      <c r="O76" s="109"/>
      <c r="P76" s="109"/>
      <c r="Q76" s="109"/>
      <c r="R76" s="109"/>
    </row>
    <row r="77" spans="1:18" ht="21.75" customHeight="1" x14ac:dyDescent="0.2">
      <c r="A77" s="2">
        <v>68</v>
      </c>
      <c r="B77" s="12" t="s">
        <v>13</v>
      </c>
      <c r="C77" s="85">
        <f t="shared" si="41"/>
        <v>25502.395469999999</v>
      </c>
      <c r="D77" s="47">
        <f t="shared" ref="D77:E77" si="48">D83</f>
        <v>3639.8321500000002</v>
      </c>
      <c r="E77" s="47">
        <f t="shared" si="48"/>
        <v>2886.37709</v>
      </c>
      <c r="F77" s="47">
        <f t="shared" ref="F77:H77" si="49">F83+F88</f>
        <v>3844.6976299999997</v>
      </c>
      <c r="G77" s="47">
        <f>G83+G88+G98</f>
        <v>4550</v>
      </c>
      <c r="H77" s="47">
        <f t="shared" si="49"/>
        <v>4020.05834</v>
      </c>
      <c r="I77" s="47">
        <f>I93</f>
        <v>4561.4302600000001</v>
      </c>
      <c r="J77" s="107">
        <f t="shared" ref="J77:K77" si="50">J93</f>
        <v>1000</v>
      </c>
      <c r="K77" s="107">
        <f t="shared" si="50"/>
        <v>1000</v>
      </c>
      <c r="L77" s="111" t="s">
        <v>4</v>
      </c>
      <c r="M77" s="111"/>
      <c r="N77" s="110"/>
      <c r="O77" s="109"/>
      <c r="P77" s="109"/>
      <c r="Q77" s="109"/>
      <c r="R77" s="109"/>
    </row>
    <row r="78" spans="1:18" ht="21.75" customHeight="1" x14ac:dyDescent="0.2">
      <c r="A78" s="2">
        <v>69</v>
      </c>
      <c r="B78" s="12" t="s">
        <v>18</v>
      </c>
      <c r="C78" s="85">
        <f t="shared" si="41"/>
        <v>0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85">
        <v>0</v>
      </c>
      <c r="K78" s="63">
        <v>0</v>
      </c>
      <c r="L78" s="111" t="s">
        <v>4</v>
      </c>
      <c r="M78" s="111"/>
      <c r="N78" s="22"/>
      <c r="O78" s="17"/>
      <c r="P78" s="17"/>
      <c r="Q78" s="17"/>
      <c r="R78" s="17"/>
    </row>
    <row r="79" spans="1:18" ht="21.75" customHeight="1" x14ac:dyDescent="0.2">
      <c r="A79" s="2">
        <v>70</v>
      </c>
      <c r="B79" s="4" t="s">
        <v>19</v>
      </c>
      <c r="C79" s="85"/>
      <c r="D79" s="9"/>
      <c r="E79" s="9"/>
      <c r="F79" s="9"/>
      <c r="G79" s="9"/>
      <c r="H79" s="47"/>
      <c r="I79" s="47"/>
      <c r="J79" s="85"/>
      <c r="K79" s="63"/>
      <c r="L79" s="111"/>
      <c r="M79" s="111"/>
      <c r="N79" s="110"/>
      <c r="O79" s="109"/>
      <c r="P79" s="109"/>
      <c r="Q79" s="109"/>
      <c r="R79" s="109"/>
    </row>
    <row r="80" spans="1:18" ht="50.25" customHeight="1" x14ac:dyDescent="0.2">
      <c r="A80" s="2">
        <v>71</v>
      </c>
      <c r="B80" s="12" t="s">
        <v>42</v>
      </c>
      <c r="C80" s="94">
        <f t="shared" ref="C80:E80" si="51">C81+C82+C83+C84</f>
        <v>7310.1569900000004</v>
      </c>
      <c r="D80" s="94">
        <f t="shared" si="51"/>
        <v>3639.8321500000002</v>
      </c>
      <c r="E80" s="94">
        <f t="shared" si="51"/>
        <v>2886.37709</v>
      </c>
      <c r="F80" s="47">
        <f>F81+F82+F83+F84</f>
        <v>783.94775000000004</v>
      </c>
      <c r="G80" s="94">
        <f t="shared" ref="G80:K80" si="52">G81+G82+G83+G84</f>
        <v>0</v>
      </c>
      <c r="H80" s="94">
        <f t="shared" si="52"/>
        <v>0</v>
      </c>
      <c r="I80" s="94">
        <f t="shared" si="52"/>
        <v>0</v>
      </c>
      <c r="J80" s="94">
        <f t="shared" si="52"/>
        <v>0</v>
      </c>
      <c r="K80" s="94">
        <f t="shared" si="52"/>
        <v>0</v>
      </c>
      <c r="L80" s="112" t="s">
        <v>6</v>
      </c>
      <c r="M80" s="113"/>
      <c r="N80" s="110"/>
      <c r="O80" s="109"/>
      <c r="P80" s="109"/>
      <c r="Q80" s="109"/>
      <c r="R80" s="109"/>
    </row>
    <row r="81" spans="1:18" ht="23.25" customHeight="1" x14ac:dyDescent="0.2">
      <c r="A81" s="2">
        <v>72</v>
      </c>
      <c r="B81" s="12" t="s">
        <v>17</v>
      </c>
      <c r="C81" s="85">
        <f t="shared" si="41"/>
        <v>0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33">
        <v>0</v>
      </c>
      <c r="J81" s="85">
        <v>0</v>
      </c>
      <c r="K81" s="63">
        <v>0</v>
      </c>
      <c r="L81" s="111" t="s">
        <v>4</v>
      </c>
      <c r="M81" s="111"/>
      <c r="N81" s="110"/>
      <c r="O81" s="109"/>
      <c r="P81" s="109"/>
      <c r="Q81" s="109"/>
      <c r="R81" s="109"/>
    </row>
    <row r="82" spans="1:18" ht="19.5" customHeight="1" x14ac:dyDescent="0.2">
      <c r="A82" s="2">
        <v>73</v>
      </c>
      <c r="B82" s="12" t="s">
        <v>7</v>
      </c>
      <c r="C82" s="85">
        <f t="shared" si="41"/>
        <v>0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33">
        <v>0</v>
      </c>
      <c r="J82" s="85">
        <v>0</v>
      </c>
      <c r="K82" s="63">
        <v>0</v>
      </c>
      <c r="L82" s="111" t="s">
        <v>4</v>
      </c>
      <c r="M82" s="111"/>
      <c r="N82" s="110"/>
      <c r="O82" s="109"/>
      <c r="P82" s="109"/>
      <c r="Q82" s="109"/>
      <c r="R82" s="109"/>
    </row>
    <row r="83" spans="1:18" ht="26.25" customHeight="1" x14ac:dyDescent="0.2">
      <c r="A83" s="2">
        <v>74</v>
      </c>
      <c r="B83" s="12" t="s">
        <v>13</v>
      </c>
      <c r="C83" s="85">
        <f t="shared" si="41"/>
        <v>7310.1569900000004</v>
      </c>
      <c r="D83" s="13">
        <v>3639.8321500000002</v>
      </c>
      <c r="E83" s="13">
        <v>2886.37709</v>
      </c>
      <c r="F83" s="13">
        <v>783.94775000000004</v>
      </c>
      <c r="G83" s="13">
        <v>0</v>
      </c>
      <c r="H83" s="13">
        <v>0</v>
      </c>
      <c r="I83" s="33">
        <v>0</v>
      </c>
      <c r="J83" s="85">
        <v>0</v>
      </c>
      <c r="K83" s="63">
        <v>0</v>
      </c>
      <c r="L83" s="111" t="s">
        <v>4</v>
      </c>
      <c r="M83" s="111"/>
      <c r="N83" s="114">
        <f>D83+E83+F83+G83+H83</f>
        <v>7310.1569900000004</v>
      </c>
      <c r="O83" s="109"/>
      <c r="P83" s="109"/>
      <c r="Q83" s="109"/>
      <c r="R83" s="109"/>
    </row>
    <row r="84" spans="1:18" ht="26.25" customHeight="1" x14ac:dyDescent="0.2">
      <c r="A84" s="2">
        <v>75</v>
      </c>
      <c r="B84" s="12" t="s">
        <v>18</v>
      </c>
      <c r="C84" s="85">
        <f t="shared" si="41"/>
        <v>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33">
        <v>0</v>
      </c>
      <c r="J84" s="85">
        <v>0</v>
      </c>
      <c r="K84" s="63">
        <v>0</v>
      </c>
      <c r="L84" s="111" t="s">
        <v>4</v>
      </c>
      <c r="M84" s="111"/>
      <c r="N84" s="24"/>
      <c r="O84" s="17"/>
      <c r="P84" s="17"/>
      <c r="Q84" s="17"/>
      <c r="R84" s="17"/>
    </row>
    <row r="85" spans="1:18" ht="50.25" customHeight="1" x14ac:dyDescent="0.2">
      <c r="A85" s="2">
        <v>76</v>
      </c>
      <c r="B85" s="12" t="s">
        <v>43</v>
      </c>
      <c r="C85" s="94">
        <f t="shared" ref="C85:G85" si="53">C86+C87+C88+C89</f>
        <v>10630.808219999999</v>
      </c>
      <c r="D85" s="94">
        <f t="shared" si="53"/>
        <v>0</v>
      </c>
      <c r="E85" s="94">
        <f t="shared" si="53"/>
        <v>0</v>
      </c>
      <c r="F85" s="94">
        <f t="shared" si="53"/>
        <v>3060.7498799999998</v>
      </c>
      <c r="G85" s="94">
        <f t="shared" si="53"/>
        <v>3550</v>
      </c>
      <c r="H85" s="47">
        <f>H86+H87+H88+H89</f>
        <v>4020.05834</v>
      </c>
      <c r="I85" s="94">
        <f t="shared" ref="I85:K85" si="54">I86+I87+I88+I89</f>
        <v>0</v>
      </c>
      <c r="J85" s="94">
        <f t="shared" si="54"/>
        <v>0</v>
      </c>
      <c r="K85" s="94">
        <f t="shared" si="54"/>
        <v>0</v>
      </c>
      <c r="L85" s="112">
        <v>9</v>
      </c>
      <c r="M85" s="113"/>
      <c r="N85" s="110"/>
      <c r="O85" s="109"/>
      <c r="P85" s="109"/>
      <c r="Q85" s="109"/>
      <c r="R85" s="109"/>
    </row>
    <row r="86" spans="1:18" ht="23.25" customHeight="1" x14ac:dyDescent="0.2">
      <c r="A86" s="2">
        <v>77</v>
      </c>
      <c r="B86" s="12" t="s">
        <v>17</v>
      </c>
      <c r="C86" s="85">
        <f t="shared" si="41"/>
        <v>0</v>
      </c>
      <c r="D86" s="47">
        <v>0</v>
      </c>
      <c r="E86" s="47">
        <v>0</v>
      </c>
      <c r="F86" s="47">
        <v>0</v>
      </c>
      <c r="G86" s="47">
        <v>0</v>
      </c>
      <c r="H86" s="47">
        <v>0</v>
      </c>
      <c r="I86" s="47">
        <v>0</v>
      </c>
      <c r="J86" s="85">
        <v>0</v>
      </c>
      <c r="K86" s="63">
        <v>0</v>
      </c>
      <c r="L86" s="111" t="s">
        <v>4</v>
      </c>
      <c r="M86" s="111"/>
      <c r="N86" s="110"/>
      <c r="O86" s="109"/>
      <c r="P86" s="109"/>
      <c r="Q86" s="109"/>
      <c r="R86" s="109"/>
    </row>
    <row r="87" spans="1:18" ht="19.5" customHeight="1" x14ac:dyDescent="0.2">
      <c r="A87" s="2">
        <v>78</v>
      </c>
      <c r="B87" s="12" t="s">
        <v>7</v>
      </c>
      <c r="C87" s="85">
        <f t="shared" si="41"/>
        <v>0</v>
      </c>
      <c r="D87" s="47">
        <v>0</v>
      </c>
      <c r="E87" s="47">
        <v>0</v>
      </c>
      <c r="F87" s="47">
        <v>0</v>
      </c>
      <c r="G87" s="47">
        <v>0</v>
      </c>
      <c r="H87" s="47">
        <v>0</v>
      </c>
      <c r="I87" s="47">
        <v>0</v>
      </c>
      <c r="J87" s="85">
        <v>0</v>
      </c>
      <c r="K87" s="63">
        <v>0</v>
      </c>
      <c r="L87" s="111" t="s">
        <v>4</v>
      </c>
      <c r="M87" s="111"/>
      <c r="N87" s="110"/>
      <c r="O87" s="109"/>
      <c r="P87" s="109"/>
      <c r="Q87" s="109"/>
      <c r="R87" s="109"/>
    </row>
    <row r="88" spans="1:18" ht="26.25" customHeight="1" x14ac:dyDescent="0.2">
      <c r="A88" s="2">
        <v>79</v>
      </c>
      <c r="B88" s="12" t="s">
        <v>13</v>
      </c>
      <c r="C88" s="85">
        <f t="shared" si="41"/>
        <v>10630.808219999999</v>
      </c>
      <c r="D88" s="47">
        <v>0</v>
      </c>
      <c r="E88" s="47">
        <v>0</v>
      </c>
      <c r="F88" s="47">
        <v>3060.7498799999998</v>
      </c>
      <c r="G88" s="47">
        <v>3550</v>
      </c>
      <c r="H88" s="47">
        <v>4020.05834</v>
      </c>
      <c r="I88" s="47">
        <v>0</v>
      </c>
      <c r="J88" s="85">
        <v>0</v>
      </c>
      <c r="K88" s="63">
        <v>0</v>
      </c>
      <c r="L88" s="111" t="s">
        <v>4</v>
      </c>
      <c r="M88" s="111"/>
      <c r="N88" s="114">
        <f>D88+E88+F88+G88+H88</f>
        <v>10630.808219999999</v>
      </c>
      <c r="O88" s="109"/>
      <c r="P88" s="109"/>
      <c r="Q88" s="109"/>
      <c r="R88" s="109"/>
    </row>
    <row r="89" spans="1:18" ht="26.25" customHeight="1" x14ac:dyDescent="0.2">
      <c r="A89" s="2">
        <v>80</v>
      </c>
      <c r="B89" s="60" t="s">
        <v>18</v>
      </c>
      <c r="C89" s="85">
        <f t="shared" si="41"/>
        <v>0</v>
      </c>
      <c r="D89" s="61">
        <v>0</v>
      </c>
      <c r="E89" s="61">
        <v>0</v>
      </c>
      <c r="F89" s="61">
        <v>0</v>
      </c>
      <c r="G89" s="61">
        <v>0</v>
      </c>
      <c r="H89" s="61">
        <v>0</v>
      </c>
      <c r="I89" s="61">
        <v>0</v>
      </c>
      <c r="J89" s="85">
        <v>0</v>
      </c>
      <c r="K89" s="63">
        <v>0</v>
      </c>
      <c r="L89" s="111" t="s">
        <v>4</v>
      </c>
      <c r="M89" s="111"/>
      <c r="N89" s="59"/>
      <c r="O89" s="58"/>
      <c r="P89" s="58"/>
      <c r="Q89" s="58"/>
      <c r="R89" s="58"/>
    </row>
    <row r="90" spans="1:18" ht="60" customHeight="1" x14ac:dyDescent="0.2">
      <c r="A90" s="2">
        <v>81</v>
      </c>
      <c r="B90" s="60" t="s">
        <v>62</v>
      </c>
      <c r="C90" s="94">
        <f t="shared" ref="C90:G90" si="55">C91+C92+C93+C94</f>
        <v>7583.4302600000001</v>
      </c>
      <c r="D90" s="94">
        <f t="shared" si="55"/>
        <v>0</v>
      </c>
      <c r="E90" s="94">
        <f t="shared" si="55"/>
        <v>0</v>
      </c>
      <c r="F90" s="94">
        <f t="shared" si="55"/>
        <v>0</v>
      </c>
      <c r="G90" s="94">
        <f t="shared" si="55"/>
        <v>0</v>
      </c>
      <c r="H90" s="61">
        <f>H91+H92+H93+H94</f>
        <v>1022</v>
      </c>
      <c r="I90" s="94">
        <f t="shared" ref="I90:K90" si="56">I91+I92+I93+I94</f>
        <v>4561.4302600000001</v>
      </c>
      <c r="J90" s="94">
        <f t="shared" si="56"/>
        <v>1000</v>
      </c>
      <c r="K90" s="94">
        <f t="shared" si="56"/>
        <v>1000</v>
      </c>
      <c r="L90" s="112">
        <v>9</v>
      </c>
      <c r="M90" s="113"/>
      <c r="N90" s="110"/>
      <c r="O90" s="109"/>
      <c r="P90" s="109"/>
      <c r="Q90" s="109"/>
      <c r="R90" s="109"/>
    </row>
    <row r="91" spans="1:18" ht="23.25" customHeight="1" x14ac:dyDescent="0.2">
      <c r="A91" s="2">
        <v>82</v>
      </c>
      <c r="B91" s="60" t="s">
        <v>17</v>
      </c>
      <c r="C91" s="85">
        <f t="shared" si="41"/>
        <v>0</v>
      </c>
      <c r="D91" s="61">
        <v>0</v>
      </c>
      <c r="E91" s="61">
        <v>0</v>
      </c>
      <c r="F91" s="61">
        <v>0</v>
      </c>
      <c r="G91" s="61">
        <v>0</v>
      </c>
      <c r="H91" s="61">
        <v>0</v>
      </c>
      <c r="I91" s="61">
        <v>0</v>
      </c>
      <c r="J91" s="85">
        <v>0</v>
      </c>
      <c r="K91" s="63">
        <v>0</v>
      </c>
      <c r="L91" s="111" t="s">
        <v>4</v>
      </c>
      <c r="M91" s="111"/>
      <c r="N91" s="110"/>
      <c r="O91" s="109"/>
      <c r="P91" s="109"/>
      <c r="Q91" s="109"/>
      <c r="R91" s="109"/>
    </row>
    <row r="92" spans="1:18" ht="19.5" customHeight="1" x14ac:dyDescent="0.2">
      <c r="A92" s="2">
        <v>83</v>
      </c>
      <c r="B92" s="60" t="s">
        <v>7</v>
      </c>
      <c r="C92" s="85">
        <f t="shared" si="41"/>
        <v>0</v>
      </c>
      <c r="D92" s="61">
        <v>0</v>
      </c>
      <c r="E92" s="61">
        <v>0</v>
      </c>
      <c r="F92" s="61">
        <v>0</v>
      </c>
      <c r="G92" s="61">
        <v>0</v>
      </c>
      <c r="H92" s="61">
        <v>0</v>
      </c>
      <c r="I92" s="61">
        <v>0</v>
      </c>
      <c r="J92" s="85">
        <v>0</v>
      </c>
      <c r="K92" s="63">
        <v>0</v>
      </c>
      <c r="L92" s="111" t="s">
        <v>4</v>
      </c>
      <c r="M92" s="111"/>
      <c r="N92" s="110"/>
      <c r="O92" s="109"/>
      <c r="P92" s="109"/>
      <c r="Q92" s="109"/>
      <c r="R92" s="109"/>
    </row>
    <row r="93" spans="1:18" ht="26.25" customHeight="1" x14ac:dyDescent="0.2">
      <c r="A93" s="2">
        <v>84</v>
      </c>
      <c r="B93" s="60" t="s">
        <v>13</v>
      </c>
      <c r="C93" s="85">
        <f t="shared" si="41"/>
        <v>7583.4302600000001</v>
      </c>
      <c r="D93" s="61">
        <v>0</v>
      </c>
      <c r="E93" s="61">
        <v>0</v>
      </c>
      <c r="F93" s="61">
        <v>0</v>
      </c>
      <c r="G93" s="61">
        <v>0</v>
      </c>
      <c r="H93" s="61">
        <v>1022</v>
      </c>
      <c r="I93" s="61">
        <v>4561.4302600000001</v>
      </c>
      <c r="J93" s="85">
        <v>1000</v>
      </c>
      <c r="K93" s="63">
        <v>1000</v>
      </c>
      <c r="L93" s="111" t="s">
        <v>4</v>
      </c>
      <c r="M93" s="111"/>
      <c r="N93" s="114">
        <f>D93+E93+F93+G93+H93</f>
        <v>1022</v>
      </c>
      <c r="O93" s="109"/>
      <c r="P93" s="109"/>
      <c r="Q93" s="109"/>
      <c r="R93" s="109"/>
    </row>
    <row r="94" spans="1:18" ht="26.25" customHeight="1" x14ac:dyDescent="0.2">
      <c r="A94" s="2">
        <v>85</v>
      </c>
      <c r="B94" s="93" t="s">
        <v>18</v>
      </c>
      <c r="C94" s="94">
        <f t="shared" ref="C94:C98" si="57">D94+E94+F94+G94+H94+I94+J94+K94</f>
        <v>0</v>
      </c>
      <c r="D94" s="94">
        <v>0</v>
      </c>
      <c r="E94" s="94">
        <v>0</v>
      </c>
      <c r="F94" s="94">
        <v>0</v>
      </c>
      <c r="G94" s="94">
        <v>0</v>
      </c>
      <c r="H94" s="94">
        <v>0</v>
      </c>
      <c r="I94" s="94">
        <v>0</v>
      </c>
      <c r="J94" s="94">
        <v>0</v>
      </c>
      <c r="K94" s="94">
        <v>0</v>
      </c>
      <c r="L94" s="111" t="s">
        <v>4</v>
      </c>
      <c r="M94" s="111"/>
      <c r="N94" s="95"/>
      <c r="O94" s="92"/>
      <c r="P94" s="92"/>
      <c r="Q94" s="92"/>
      <c r="R94" s="92"/>
    </row>
    <row r="95" spans="1:18" ht="97.5" customHeight="1" x14ac:dyDescent="0.2">
      <c r="A95" s="2">
        <v>86</v>
      </c>
      <c r="B95" s="93" t="s">
        <v>74</v>
      </c>
      <c r="C95" s="94">
        <f t="shared" ref="C95:G95" si="58">C96+C97+C98+C99</f>
        <v>161000</v>
      </c>
      <c r="D95" s="94">
        <f t="shared" si="58"/>
        <v>0</v>
      </c>
      <c r="E95" s="94">
        <f t="shared" si="58"/>
        <v>0</v>
      </c>
      <c r="F95" s="94">
        <f t="shared" si="58"/>
        <v>0</v>
      </c>
      <c r="G95" s="94">
        <f t="shared" si="58"/>
        <v>1000</v>
      </c>
      <c r="H95" s="94">
        <f>H96+H97+H98+H99</f>
        <v>0</v>
      </c>
      <c r="I95" s="94">
        <f t="shared" ref="I95:K95" si="59">I96+I97+I98+I99</f>
        <v>51000</v>
      </c>
      <c r="J95" s="94">
        <f t="shared" si="59"/>
        <v>109000</v>
      </c>
      <c r="K95" s="94">
        <f t="shared" si="59"/>
        <v>0</v>
      </c>
      <c r="L95" s="112">
        <v>10</v>
      </c>
      <c r="M95" s="113"/>
      <c r="N95" s="110"/>
      <c r="O95" s="109"/>
      <c r="P95" s="109"/>
      <c r="Q95" s="109"/>
      <c r="R95" s="109"/>
    </row>
    <row r="96" spans="1:18" ht="23.25" customHeight="1" x14ac:dyDescent="0.2">
      <c r="A96" s="2">
        <v>87</v>
      </c>
      <c r="B96" s="93" t="s">
        <v>17</v>
      </c>
      <c r="C96" s="94">
        <f t="shared" si="57"/>
        <v>0</v>
      </c>
      <c r="D96" s="94">
        <v>0</v>
      </c>
      <c r="E96" s="94">
        <v>0</v>
      </c>
      <c r="F96" s="94">
        <v>0</v>
      </c>
      <c r="G96" s="94">
        <v>0</v>
      </c>
      <c r="H96" s="94">
        <v>0</v>
      </c>
      <c r="I96" s="94">
        <v>0</v>
      </c>
      <c r="J96" s="94">
        <v>0</v>
      </c>
      <c r="K96" s="94">
        <v>0</v>
      </c>
      <c r="L96" s="111" t="s">
        <v>4</v>
      </c>
      <c r="M96" s="111"/>
      <c r="N96" s="110"/>
      <c r="O96" s="109"/>
      <c r="P96" s="109"/>
      <c r="Q96" s="109"/>
      <c r="R96" s="109"/>
    </row>
    <row r="97" spans="1:18" ht="19.5" customHeight="1" x14ac:dyDescent="0.2">
      <c r="A97" s="2">
        <v>88</v>
      </c>
      <c r="B97" s="93" t="s">
        <v>7</v>
      </c>
      <c r="C97" s="94">
        <f t="shared" si="57"/>
        <v>0</v>
      </c>
      <c r="D97" s="94">
        <v>0</v>
      </c>
      <c r="E97" s="94">
        <v>0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</v>
      </c>
      <c r="L97" s="111" t="s">
        <v>4</v>
      </c>
      <c r="M97" s="111"/>
      <c r="N97" s="110"/>
      <c r="O97" s="109"/>
      <c r="P97" s="109"/>
      <c r="Q97" s="109"/>
      <c r="R97" s="109"/>
    </row>
    <row r="98" spans="1:18" ht="26.25" customHeight="1" x14ac:dyDescent="0.2">
      <c r="A98" s="2">
        <v>89</v>
      </c>
      <c r="B98" s="93" t="s">
        <v>13</v>
      </c>
      <c r="C98" s="94">
        <f t="shared" si="57"/>
        <v>161000</v>
      </c>
      <c r="D98" s="94">
        <v>0</v>
      </c>
      <c r="E98" s="94">
        <v>0</v>
      </c>
      <c r="F98" s="94">
        <v>0</v>
      </c>
      <c r="G98" s="94">
        <v>1000</v>
      </c>
      <c r="H98" s="94">
        <v>0</v>
      </c>
      <c r="I98" s="94">
        <v>51000</v>
      </c>
      <c r="J98" s="94">
        <v>109000</v>
      </c>
      <c r="K98" s="94">
        <v>0</v>
      </c>
      <c r="L98" s="111" t="s">
        <v>4</v>
      </c>
      <c r="M98" s="111"/>
      <c r="N98" s="114">
        <f>D98+E98+F98+G98+H98</f>
        <v>1000</v>
      </c>
      <c r="O98" s="109"/>
      <c r="P98" s="109"/>
      <c r="Q98" s="109"/>
      <c r="R98" s="109"/>
    </row>
    <row r="99" spans="1:18" ht="26.25" customHeight="1" x14ac:dyDescent="0.2">
      <c r="A99" s="2">
        <v>90</v>
      </c>
      <c r="B99" s="93" t="s">
        <v>18</v>
      </c>
      <c r="C99" s="94">
        <f t="shared" ref="C99" si="60">D99+E99+F99+G99+H99+I99+J99+K99</f>
        <v>0</v>
      </c>
      <c r="D99" s="94">
        <v>0</v>
      </c>
      <c r="E99" s="94">
        <v>0</v>
      </c>
      <c r="F99" s="94">
        <v>0</v>
      </c>
      <c r="G99" s="94">
        <v>0</v>
      </c>
      <c r="H99" s="94">
        <v>0</v>
      </c>
      <c r="I99" s="94">
        <v>0</v>
      </c>
      <c r="J99" s="94">
        <v>0</v>
      </c>
      <c r="K99" s="94">
        <v>0</v>
      </c>
      <c r="L99" s="111" t="s">
        <v>4</v>
      </c>
      <c r="M99" s="111"/>
      <c r="N99" s="95"/>
      <c r="O99" s="92"/>
      <c r="P99" s="92"/>
      <c r="Q99" s="92"/>
      <c r="R99" s="92"/>
    </row>
    <row r="100" spans="1:18" s="51" customFormat="1" ht="30" customHeight="1" x14ac:dyDescent="0.2">
      <c r="A100" s="2">
        <v>91</v>
      </c>
      <c r="B100" s="117" t="s">
        <v>57</v>
      </c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52"/>
      <c r="O100" s="52"/>
      <c r="P100" s="52"/>
      <c r="Q100" s="52"/>
      <c r="R100" s="53"/>
    </row>
    <row r="101" spans="1:18" ht="36" customHeight="1" x14ac:dyDescent="0.2">
      <c r="A101" s="2">
        <v>92</v>
      </c>
      <c r="B101" s="12" t="s">
        <v>20</v>
      </c>
      <c r="C101" s="85">
        <f t="shared" ref="C101:C164" si="61">D101+E101+F101+G101+H101+I101+J101+K101</f>
        <v>775783.08468000009</v>
      </c>
      <c r="D101" s="47">
        <f>D103+D104</f>
        <v>34859.734659999995</v>
      </c>
      <c r="E101" s="48">
        <f t="shared" ref="E101:H101" si="62">E103+E104</f>
        <v>38712.639590000006</v>
      </c>
      <c r="F101" s="48">
        <f t="shared" si="62"/>
        <v>63052.526860000013</v>
      </c>
      <c r="G101" s="48">
        <f t="shared" si="62"/>
        <v>70209.811990000002</v>
      </c>
      <c r="H101" s="47">
        <f t="shared" si="62"/>
        <v>98157.491789999985</v>
      </c>
      <c r="I101" s="47">
        <f t="shared" ref="I101:K101" si="63">I103+I104</f>
        <v>101830.07978999999</v>
      </c>
      <c r="J101" s="85">
        <f t="shared" ref="J101" si="64">J103+J104</f>
        <v>2451.9</v>
      </c>
      <c r="K101" s="63">
        <f t="shared" si="63"/>
        <v>366508.9</v>
      </c>
      <c r="L101" s="111" t="s">
        <v>4</v>
      </c>
      <c r="M101" s="111"/>
      <c r="N101" s="120">
        <f>D101+E101+F101+G101+H101</f>
        <v>304992.20488999999</v>
      </c>
      <c r="O101" s="109"/>
      <c r="P101" s="109"/>
      <c r="Q101" s="109"/>
      <c r="R101" s="109"/>
    </row>
    <row r="102" spans="1:18" ht="30.75" customHeight="1" x14ac:dyDescent="0.2">
      <c r="A102" s="2">
        <v>93</v>
      </c>
      <c r="B102" s="12" t="s">
        <v>17</v>
      </c>
      <c r="C102" s="85">
        <f t="shared" si="61"/>
        <v>0</v>
      </c>
      <c r="D102" s="47">
        <v>0</v>
      </c>
      <c r="E102" s="48">
        <v>0</v>
      </c>
      <c r="F102" s="48">
        <v>0</v>
      </c>
      <c r="G102" s="48">
        <v>0</v>
      </c>
      <c r="H102" s="47">
        <v>0</v>
      </c>
      <c r="I102" s="47">
        <v>0</v>
      </c>
      <c r="J102" s="85">
        <v>0</v>
      </c>
      <c r="K102" s="63">
        <v>0</v>
      </c>
      <c r="L102" s="111" t="s">
        <v>4</v>
      </c>
      <c r="M102" s="111"/>
      <c r="N102" s="23"/>
      <c r="O102" s="17"/>
      <c r="P102" s="17"/>
      <c r="Q102" s="17"/>
      <c r="R102" s="17"/>
    </row>
    <row r="103" spans="1:18" ht="24.75" customHeight="1" x14ac:dyDescent="0.2">
      <c r="A103" s="2">
        <v>94</v>
      </c>
      <c r="B103" s="12" t="s">
        <v>7</v>
      </c>
      <c r="C103" s="85">
        <f t="shared" si="61"/>
        <v>5939.1999999999989</v>
      </c>
      <c r="D103" s="47">
        <f t="shared" ref="D103:H104" si="65">D108+D113</f>
        <v>850</v>
      </c>
      <c r="E103" s="47">
        <f t="shared" si="65"/>
        <v>845.4</v>
      </c>
      <c r="F103" s="47">
        <f t="shared" si="65"/>
        <v>836.1</v>
      </c>
      <c r="G103" s="47">
        <f t="shared" si="65"/>
        <v>857</v>
      </c>
      <c r="H103" s="47">
        <f t="shared" si="65"/>
        <v>583</v>
      </c>
      <c r="I103" s="47">
        <f t="shared" ref="I103:K103" si="66">I108+I113</f>
        <v>655.9</v>
      </c>
      <c r="J103" s="85">
        <f t="shared" ref="J103" si="67">J108+J113</f>
        <v>655.9</v>
      </c>
      <c r="K103" s="63">
        <f t="shared" si="66"/>
        <v>655.9</v>
      </c>
      <c r="L103" s="111" t="s">
        <v>4</v>
      </c>
      <c r="M103" s="111"/>
      <c r="N103" s="120">
        <f>D103+E103+F103+G103+H103</f>
        <v>3971.5</v>
      </c>
      <c r="O103" s="109"/>
      <c r="P103" s="109"/>
      <c r="Q103" s="109"/>
      <c r="R103" s="109"/>
    </row>
    <row r="104" spans="1:18" ht="23.25" customHeight="1" x14ac:dyDescent="0.2">
      <c r="A104" s="2">
        <v>95</v>
      </c>
      <c r="B104" s="12" t="s">
        <v>13</v>
      </c>
      <c r="C104" s="85">
        <f t="shared" si="61"/>
        <v>769843.88468000002</v>
      </c>
      <c r="D104" s="47">
        <f t="shared" si="65"/>
        <v>34009.734659999995</v>
      </c>
      <c r="E104" s="47">
        <f t="shared" si="65"/>
        <v>37867.239590000005</v>
      </c>
      <c r="F104" s="47">
        <f t="shared" si="65"/>
        <v>62216.426860000014</v>
      </c>
      <c r="G104" s="47">
        <f t="shared" si="65"/>
        <v>69352.811990000002</v>
      </c>
      <c r="H104" s="47">
        <f t="shared" si="65"/>
        <v>97574.491789999985</v>
      </c>
      <c r="I104" s="47">
        <f t="shared" ref="I104:K104" si="68">I109+I114</f>
        <v>101174.17978999999</v>
      </c>
      <c r="J104" s="85">
        <f t="shared" ref="J104" si="69">J109+J114</f>
        <v>1796</v>
      </c>
      <c r="K104" s="63">
        <f t="shared" si="68"/>
        <v>365853</v>
      </c>
      <c r="L104" s="111" t="s">
        <v>4</v>
      </c>
      <c r="M104" s="111"/>
      <c r="N104" s="120">
        <f>D104+E104+F104+G104+H104</f>
        <v>301020.70488999999</v>
      </c>
      <c r="O104" s="109"/>
      <c r="P104" s="109"/>
      <c r="Q104" s="109"/>
      <c r="R104" s="109"/>
    </row>
    <row r="105" spans="1:18" ht="23.25" customHeight="1" x14ac:dyDescent="0.2">
      <c r="A105" s="2">
        <v>96</v>
      </c>
      <c r="B105" s="12" t="s">
        <v>18</v>
      </c>
      <c r="C105" s="85">
        <f t="shared" si="61"/>
        <v>0</v>
      </c>
      <c r="D105" s="47">
        <v>0</v>
      </c>
      <c r="E105" s="47">
        <v>0</v>
      </c>
      <c r="F105" s="47">
        <v>0</v>
      </c>
      <c r="G105" s="47">
        <v>0</v>
      </c>
      <c r="H105" s="47">
        <v>0</v>
      </c>
      <c r="I105" s="47">
        <v>0</v>
      </c>
      <c r="J105" s="85">
        <v>0</v>
      </c>
      <c r="K105" s="63">
        <v>0</v>
      </c>
      <c r="L105" s="111" t="s">
        <v>4</v>
      </c>
      <c r="M105" s="111"/>
      <c r="N105" s="23"/>
      <c r="O105" s="17"/>
      <c r="P105" s="17"/>
      <c r="Q105" s="17"/>
      <c r="R105" s="17"/>
    </row>
    <row r="106" spans="1:18" ht="26.25" customHeight="1" x14ac:dyDescent="0.2">
      <c r="A106" s="2">
        <v>97</v>
      </c>
      <c r="B106" s="12" t="s">
        <v>21</v>
      </c>
      <c r="C106" s="85">
        <f t="shared" si="61"/>
        <v>0</v>
      </c>
      <c r="D106" s="47">
        <f t="shared" ref="D106:G106" si="70">D110+D109+D108+D107</f>
        <v>0</v>
      </c>
      <c r="E106" s="47">
        <f t="shared" si="70"/>
        <v>0</v>
      </c>
      <c r="F106" s="47">
        <f t="shared" si="70"/>
        <v>0</v>
      </c>
      <c r="G106" s="47">
        <f t="shared" si="70"/>
        <v>0</v>
      </c>
      <c r="H106" s="47">
        <f>H110+H109+H108+H107</f>
        <v>0</v>
      </c>
      <c r="I106" s="47">
        <f>I110+I109+I108+I107</f>
        <v>0</v>
      </c>
      <c r="J106" s="85">
        <f>J110+J109+J108+J107</f>
        <v>0</v>
      </c>
      <c r="K106" s="63">
        <f>K110+K109+K108+K107</f>
        <v>0</v>
      </c>
      <c r="L106" s="111" t="s">
        <v>4</v>
      </c>
      <c r="M106" s="111"/>
      <c r="N106" s="110"/>
      <c r="O106" s="109"/>
      <c r="P106" s="109"/>
      <c r="Q106" s="109"/>
      <c r="R106" s="109"/>
    </row>
    <row r="107" spans="1:18" ht="24" customHeight="1" x14ac:dyDescent="0.2">
      <c r="A107" s="2">
        <v>98</v>
      </c>
      <c r="B107" s="12" t="s">
        <v>17</v>
      </c>
      <c r="C107" s="85">
        <f t="shared" si="61"/>
        <v>0</v>
      </c>
      <c r="D107" s="47">
        <v>0</v>
      </c>
      <c r="E107" s="47">
        <v>0</v>
      </c>
      <c r="F107" s="47">
        <v>0</v>
      </c>
      <c r="G107" s="80">
        <v>0</v>
      </c>
      <c r="H107" s="47">
        <v>0</v>
      </c>
      <c r="I107" s="47">
        <v>0</v>
      </c>
      <c r="J107" s="85">
        <v>0</v>
      </c>
      <c r="K107" s="63">
        <v>0</v>
      </c>
      <c r="L107" s="111" t="s">
        <v>4</v>
      </c>
      <c r="M107" s="111"/>
      <c r="N107" s="22"/>
      <c r="O107" s="17"/>
      <c r="P107" s="17"/>
      <c r="Q107" s="17"/>
      <c r="R107" s="17"/>
    </row>
    <row r="108" spans="1:18" ht="22.5" customHeight="1" x14ac:dyDescent="0.2">
      <c r="A108" s="2">
        <v>99</v>
      </c>
      <c r="B108" s="12" t="s">
        <v>7</v>
      </c>
      <c r="C108" s="85">
        <f t="shared" si="61"/>
        <v>0</v>
      </c>
      <c r="D108" s="47">
        <v>0</v>
      </c>
      <c r="E108" s="47">
        <v>0</v>
      </c>
      <c r="F108" s="47">
        <v>0</v>
      </c>
      <c r="G108" s="47">
        <v>0</v>
      </c>
      <c r="H108" s="47">
        <v>0</v>
      </c>
      <c r="I108" s="47">
        <v>0</v>
      </c>
      <c r="J108" s="85">
        <v>0</v>
      </c>
      <c r="K108" s="63">
        <v>0</v>
      </c>
      <c r="L108" s="111" t="s">
        <v>4</v>
      </c>
      <c r="M108" s="111"/>
      <c r="N108" s="110"/>
      <c r="O108" s="109"/>
      <c r="P108" s="109"/>
      <c r="Q108" s="109"/>
      <c r="R108" s="109"/>
    </row>
    <row r="109" spans="1:18" ht="18" x14ac:dyDescent="0.2">
      <c r="A109" s="2">
        <v>100</v>
      </c>
      <c r="B109" s="12" t="s">
        <v>13</v>
      </c>
      <c r="C109" s="85">
        <f t="shared" si="61"/>
        <v>0</v>
      </c>
      <c r="D109" s="47">
        <v>0</v>
      </c>
      <c r="E109" s="47">
        <v>0</v>
      </c>
      <c r="F109" s="47">
        <v>0</v>
      </c>
      <c r="G109" s="47">
        <v>0</v>
      </c>
      <c r="H109" s="80">
        <v>0</v>
      </c>
      <c r="I109" s="47">
        <v>0</v>
      </c>
      <c r="J109" s="85">
        <v>0</v>
      </c>
      <c r="K109" s="63">
        <v>0</v>
      </c>
      <c r="L109" s="111" t="s">
        <v>4</v>
      </c>
      <c r="M109" s="111"/>
      <c r="N109" s="110"/>
      <c r="O109" s="109"/>
      <c r="P109" s="109"/>
      <c r="Q109" s="109"/>
      <c r="R109" s="109"/>
    </row>
    <row r="110" spans="1:18" ht="18" x14ac:dyDescent="0.2">
      <c r="A110" s="2">
        <v>101</v>
      </c>
      <c r="B110" s="12" t="s">
        <v>18</v>
      </c>
      <c r="C110" s="85">
        <f t="shared" si="61"/>
        <v>0</v>
      </c>
      <c r="D110" s="47">
        <v>0</v>
      </c>
      <c r="E110" s="47">
        <v>0</v>
      </c>
      <c r="F110" s="47">
        <v>0</v>
      </c>
      <c r="G110" s="47">
        <v>0</v>
      </c>
      <c r="H110" s="47">
        <v>0</v>
      </c>
      <c r="I110" s="47">
        <v>0</v>
      </c>
      <c r="J110" s="85">
        <v>0</v>
      </c>
      <c r="K110" s="63">
        <v>0</v>
      </c>
      <c r="L110" s="111" t="s">
        <v>4</v>
      </c>
      <c r="M110" s="111"/>
      <c r="N110" s="22"/>
      <c r="O110" s="17"/>
      <c r="P110" s="17"/>
      <c r="Q110" s="17"/>
      <c r="R110" s="17"/>
    </row>
    <row r="111" spans="1:18" ht="21" customHeight="1" x14ac:dyDescent="0.2">
      <c r="A111" s="2">
        <v>102</v>
      </c>
      <c r="B111" s="5" t="s">
        <v>22</v>
      </c>
      <c r="C111" s="85">
        <f t="shared" si="61"/>
        <v>775783.08468000009</v>
      </c>
      <c r="D111" s="47">
        <f t="shared" ref="D111:H111" si="71">D113+D114</f>
        <v>34859.734659999995</v>
      </c>
      <c r="E111" s="47">
        <f t="shared" si="71"/>
        <v>38712.639590000006</v>
      </c>
      <c r="F111" s="47">
        <f t="shared" si="71"/>
        <v>63052.526860000013</v>
      </c>
      <c r="G111" s="47">
        <f t="shared" si="71"/>
        <v>70209.811990000002</v>
      </c>
      <c r="H111" s="47">
        <f t="shared" si="71"/>
        <v>98157.491789999985</v>
      </c>
      <c r="I111" s="47">
        <f t="shared" ref="I111:K111" si="72">I113+I114</f>
        <v>101830.07978999999</v>
      </c>
      <c r="J111" s="85">
        <f t="shared" ref="J111" si="73">J113+J114</f>
        <v>2451.9</v>
      </c>
      <c r="K111" s="63">
        <f t="shared" si="72"/>
        <v>366508.9</v>
      </c>
      <c r="L111" s="111" t="s">
        <v>4</v>
      </c>
      <c r="M111" s="111"/>
      <c r="N111" s="127">
        <f>D111+E111+F111+G111+H111</f>
        <v>304992.20488999999</v>
      </c>
      <c r="O111" s="109"/>
      <c r="P111" s="109"/>
      <c r="Q111" s="109"/>
      <c r="R111" s="109"/>
    </row>
    <row r="112" spans="1:18" ht="25.5" customHeight="1" x14ac:dyDescent="0.2">
      <c r="A112" s="2">
        <v>103</v>
      </c>
      <c r="B112" s="12" t="s">
        <v>17</v>
      </c>
      <c r="C112" s="85">
        <f t="shared" si="61"/>
        <v>0</v>
      </c>
      <c r="D112" s="47">
        <v>0</v>
      </c>
      <c r="E112" s="47">
        <v>0</v>
      </c>
      <c r="F112" s="47">
        <v>0</v>
      </c>
      <c r="G112" s="47">
        <v>0</v>
      </c>
      <c r="H112" s="47">
        <v>0</v>
      </c>
      <c r="I112" s="47">
        <v>0</v>
      </c>
      <c r="J112" s="85">
        <v>0</v>
      </c>
      <c r="K112" s="63">
        <v>0</v>
      </c>
      <c r="L112" s="111" t="s">
        <v>4</v>
      </c>
      <c r="M112" s="111"/>
      <c r="N112" s="25"/>
      <c r="O112" s="17"/>
      <c r="P112" s="17"/>
      <c r="Q112" s="17"/>
      <c r="R112" s="17"/>
    </row>
    <row r="113" spans="1:18" ht="25.5" customHeight="1" x14ac:dyDescent="0.2">
      <c r="A113" s="2">
        <v>104</v>
      </c>
      <c r="B113" s="12" t="s">
        <v>7</v>
      </c>
      <c r="C113" s="85">
        <f t="shared" si="61"/>
        <v>5939.1999999999989</v>
      </c>
      <c r="D113" s="47">
        <f t="shared" ref="D113:H113" si="74">D159</f>
        <v>850</v>
      </c>
      <c r="E113" s="47">
        <f t="shared" si="74"/>
        <v>845.4</v>
      </c>
      <c r="F113" s="47">
        <f t="shared" si="74"/>
        <v>836.1</v>
      </c>
      <c r="G113" s="47">
        <f t="shared" si="74"/>
        <v>857</v>
      </c>
      <c r="H113" s="47">
        <f t="shared" si="74"/>
        <v>583</v>
      </c>
      <c r="I113" s="47">
        <f t="shared" ref="I113:K113" si="75">I159</f>
        <v>655.9</v>
      </c>
      <c r="J113" s="85">
        <f t="shared" ref="J113" si="76">J159</f>
        <v>655.9</v>
      </c>
      <c r="K113" s="63">
        <f t="shared" si="75"/>
        <v>655.9</v>
      </c>
      <c r="L113" s="111" t="s">
        <v>4</v>
      </c>
      <c r="M113" s="111"/>
      <c r="N113" s="108">
        <f>D113+E113+F113+G113+H113</f>
        <v>3971.5</v>
      </c>
      <c r="O113" s="147"/>
      <c r="P113" s="147"/>
      <c r="Q113" s="147"/>
      <c r="R113" s="147"/>
    </row>
    <row r="114" spans="1:18" ht="22.5" customHeight="1" x14ac:dyDescent="0.2">
      <c r="A114" s="2">
        <v>105</v>
      </c>
      <c r="B114" s="12" t="s">
        <v>13</v>
      </c>
      <c r="C114" s="85">
        <f>D114+E114+F114+G114+H114+I114+J114+K114</f>
        <v>769843.88468000002</v>
      </c>
      <c r="D114" s="47">
        <f t="shared" ref="D114:E114" si="77">D120+D130+D135+D140+D145+D150+D155+D160</f>
        <v>34009.734659999995</v>
      </c>
      <c r="E114" s="47">
        <f t="shared" si="77"/>
        <v>37867.239590000005</v>
      </c>
      <c r="F114" s="47">
        <f>F120+F130+F135+F140+F145+F150+F155+F160</f>
        <v>62216.426860000014</v>
      </c>
      <c r="G114" s="47">
        <f>G120+G130+G135+G140+G145+G150+G155+G160+G165</f>
        <v>69352.811990000002</v>
      </c>
      <c r="H114" s="47">
        <f>H120+H130+H135+H140+H145+H150+H155+H160+H165+H125</f>
        <v>97574.491789999985</v>
      </c>
      <c r="I114" s="47">
        <f>I120+I130+I135+I140+I145+I150+I155+I160+I165+I125+I170</f>
        <v>101174.17978999999</v>
      </c>
      <c r="J114" s="85">
        <f t="shared" ref="J114:K114" si="78">J120+J130+J135+J140+J145+J150+J155+J160+J165</f>
        <v>1796</v>
      </c>
      <c r="K114" s="63">
        <f t="shared" si="78"/>
        <v>365853</v>
      </c>
      <c r="L114" s="111" t="s">
        <v>4</v>
      </c>
      <c r="M114" s="111"/>
      <c r="N114" s="121">
        <f>D114+E114+F114+G114+H114</f>
        <v>301020.70488999999</v>
      </c>
      <c r="O114" s="122"/>
      <c r="P114" s="122"/>
      <c r="Q114" s="122"/>
      <c r="R114" s="122"/>
    </row>
    <row r="115" spans="1:18" ht="22.5" customHeight="1" x14ac:dyDescent="0.2">
      <c r="A115" s="2">
        <v>106</v>
      </c>
      <c r="B115" s="12" t="s">
        <v>18</v>
      </c>
      <c r="C115" s="85">
        <f t="shared" si="61"/>
        <v>0</v>
      </c>
      <c r="D115" s="47">
        <v>0</v>
      </c>
      <c r="E115" s="47">
        <v>0</v>
      </c>
      <c r="F115" s="47">
        <v>0</v>
      </c>
      <c r="G115" s="47">
        <v>0</v>
      </c>
      <c r="H115" s="47">
        <v>0</v>
      </c>
      <c r="I115" s="47">
        <v>0</v>
      </c>
      <c r="J115" s="85">
        <v>0</v>
      </c>
      <c r="K115" s="63">
        <v>0</v>
      </c>
      <c r="L115" s="111" t="s">
        <v>4</v>
      </c>
      <c r="M115" s="111"/>
      <c r="N115" s="26"/>
      <c r="O115" s="27"/>
      <c r="P115" s="27"/>
      <c r="Q115" s="27"/>
      <c r="R115" s="27"/>
    </row>
    <row r="116" spans="1:18" ht="22.5" customHeight="1" x14ac:dyDescent="0.2">
      <c r="A116" s="2">
        <v>107</v>
      </c>
      <c r="B116" s="4" t="s">
        <v>19</v>
      </c>
      <c r="C116" s="85">
        <f t="shared" si="61"/>
        <v>0</v>
      </c>
      <c r="D116" s="47"/>
      <c r="E116" s="47"/>
      <c r="F116" s="47"/>
      <c r="G116" s="47"/>
      <c r="H116" s="47"/>
      <c r="I116" s="47"/>
      <c r="J116" s="85"/>
      <c r="K116" s="63"/>
      <c r="L116" s="46"/>
      <c r="M116" s="46"/>
      <c r="N116" s="26"/>
      <c r="O116" s="27"/>
      <c r="P116" s="27"/>
      <c r="Q116" s="27"/>
      <c r="R116" s="27"/>
    </row>
    <row r="117" spans="1:18" ht="21.75" customHeight="1" x14ac:dyDescent="0.2">
      <c r="A117" s="2">
        <v>108</v>
      </c>
      <c r="B117" s="12" t="s">
        <v>63</v>
      </c>
      <c r="C117" s="85">
        <f t="shared" si="61"/>
        <v>143107.81088999999</v>
      </c>
      <c r="D117" s="10">
        <f t="shared" ref="D117:G117" si="79">D121+D120+D119+D118</f>
        <v>16707.25765</v>
      </c>
      <c r="E117" s="10">
        <f t="shared" si="79"/>
        <v>18721.898690000002</v>
      </c>
      <c r="F117" s="10">
        <f t="shared" si="79"/>
        <v>18202.545269999999</v>
      </c>
      <c r="G117" s="10">
        <f t="shared" si="79"/>
        <v>19318.998070000001</v>
      </c>
      <c r="H117" s="10">
        <f>H121+H120+H119+H118</f>
        <v>36788.836369999997</v>
      </c>
      <c r="I117" s="10">
        <f>I121+I120+I119+I118</f>
        <v>23368.274839999998</v>
      </c>
      <c r="J117" s="10">
        <f>J121+J120+J119+J118</f>
        <v>0</v>
      </c>
      <c r="K117" s="10">
        <f>K121+K120+K119+K118</f>
        <v>10000</v>
      </c>
      <c r="L117" s="111">
        <v>14</v>
      </c>
      <c r="M117" s="111"/>
      <c r="N117" s="127" t="e">
        <f>#REF!+#REF!+#REF!+#REF!+#REF!</f>
        <v>#REF!</v>
      </c>
      <c r="O117" s="109"/>
      <c r="P117" s="109"/>
      <c r="Q117" s="109"/>
      <c r="R117" s="109"/>
    </row>
    <row r="118" spans="1:18" ht="21.75" customHeight="1" x14ac:dyDescent="0.2">
      <c r="A118" s="2">
        <v>109</v>
      </c>
      <c r="B118" s="12" t="s">
        <v>17</v>
      </c>
      <c r="C118" s="85">
        <f t="shared" si="61"/>
        <v>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33">
        <v>0</v>
      </c>
      <c r="J118" s="85">
        <v>0</v>
      </c>
      <c r="K118" s="63">
        <v>0</v>
      </c>
      <c r="L118" s="111" t="s">
        <v>4</v>
      </c>
      <c r="M118" s="111"/>
      <c r="N118" s="25"/>
      <c r="O118" s="17"/>
      <c r="P118" s="17"/>
      <c r="Q118" s="17"/>
      <c r="R118" s="17"/>
    </row>
    <row r="119" spans="1:18" ht="26.25" customHeight="1" x14ac:dyDescent="0.2">
      <c r="A119" s="2">
        <v>110</v>
      </c>
      <c r="B119" s="12" t="s">
        <v>7</v>
      </c>
      <c r="C119" s="85">
        <f t="shared" si="61"/>
        <v>0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33">
        <v>0</v>
      </c>
      <c r="J119" s="85">
        <v>0</v>
      </c>
      <c r="K119" s="63">
        <v>0</v>
      </c>
      <c r="L119" s="111" t="s">
        <v>4</v>
      </c>
      <c r="M119" s="111"/>
      <c r="N119" s="110"/>
      <c r="O119" s="109"/>
      <c r="P119" s="109"/>
      <c r="Q119" s="109"/>
      <c r="R119" s="109"/>
    </row>
    <row r="120" spans="1:18" ht="25.5" customHeight="1" x14ac:dyDescent="0.2">
      <c r="A120" s="2">
        <v>111</v>
      </c>
      <c r="B120" s="12" t="s">
        <v>13</v>
      </c>
      <c r="C120" s="85">
        <f t="shared" si="61"/>
        <v>143107.81088999999</v>
      </c>
      <c r="D120" s="47">
        <v>16707.25765</v>
      </c>
      <c r="E120" s="47">
        <v>18721.898690000002</v>
      </c>
      <c r="F120" s="47">
        <v>18202.545269999999</v>
      </c>
      <c r="G120" s="47">
        <v>19318.998070000001</v>
      </c>
      <c r="H120" s="47">
        <v>36788.836369999997</v>
      </c>
      <c r="I120" s="47">
        <v>23368.274839999998</v>
      </c>
      <c r="J120" s="85">
        <v>0</v>
      </c>
      <c r="K120" s="63">
        <v>10000</v>
      </c>
      <c r="L120" s="111" t="s">
        <v>4</v>
      </c>
      <c r="M120" s="111"/>
      <c r="N120" s="127">
        <f>D120+E120+F120+G120+H120</f>
        <v>109739.53605</v>
      </c>
      <c r="O120" s="109"/>
      <c r="P120" s="109"/>
      <c r="Q120" s="109"/>
      <c r="R120" s="109"/>
    </row>
    <row r="121" spans="1:18" ht="25.5" customHeight="1" x14ac:dyDescent="0.2">
      <c r="A121" s="2">
        <v>112</v>
      </c>
      <c r="B121" s="12" t="s">
        <v>18</v>
      </c>
      <c r="C121" s="85">
        <f t="shared" si="61"/>
        <v>0</v>
      </c>
      <c r="D121" s="47">
        <v>0</v>
      </c>
      <c r="E121" s="47">
        <v>0</v>
      </c>
      <c r="F121" s="47">
        <v>0</v>
      </c>
      <c r="G121" s="47">
        <v>0</v>
      </c>
      <c r="H121" s="47">
        <v>0</v>
      </c>
      <c r="I121" s="47">
        <v>0</v>
      </c>
      <c r="J121" s="85">
        <v>0</v>
      </c>
      <c r="K121" s="63">
        <v>0</v>
      </c>
      <c r="L121" s="111" t="s">
        <v>4</v>
      </c>
      <c r="M121" s="111"/>
      <c r="N121" s="25"/>
      <c r="O121" s="17"/>
      <c r="P121" s="17"/>
      <c r="Q121" s="17"/>
      <c r="R121" s="17"/>
    </row>
    <row r="122" spans="1:18" ht="90" customHeight="1" x14ac:dyDescent="0.2">
      <c r="A122" s="2">
        <v>113</v>
      </c>
      <c r="B122" s="78" t="s">
        <v>72</v>
      </c>
      <c r="C122" s="85">
        <f t="shared" si="61"/>
        <v>9889.43</v>
      </c>
      <c r="D122" s="10">
        <f t="shared" ref="D122:G122" si="80">D126+D125+D124+D123</f>
        <v>0</v>
      </c>
      <c r="E122" s="10">
        <f t="shared" si="80"/>
        <v>0</v>
      </c>
      <c r="F122" s="10">
        <f t="shared" si="80"/>
        <v>0</v>
      </c>
      <c r="G122" s="10">
        <f t="shared" si="80"/>
        <v>0</v>
      </c>
      <c r="H122" s="10">
        <f>H126+H125+H124+H123</f>
        <v>0</v>
      </c>
      <c r="I122" s="10">
        <f>I126+I125+I124+I123</f>
        <v>9889.43</v>
      </c>
      <c r="J122" s="10">
        <f>J126+J125+J124+J123</f>
        <v>0</v>
      </c>
      <c r="K122" s="10">
        <f>K126+K125+K124+K123</f>
        <v>0</v>
      </c>
      <c r="L122" s="111">
        <v>14</v>
      </c>
      <c r="M122" s="111"/>
      <c r="N122" s="127" t="e">
        <f>#REF!+#REF!+#REF!+#REF!+#REF!</f>
        <v>#REF!</v>
      </c>
      <c r="O122" s="109"/>
      <c r="P122" s="109"/>
      <c r="Q122" s="109"/>
      <c r="R122" s="109"/>
    </row>
    <row r="123" spans="1:18" ht="21.75" customHeight="1" x14ac:dyDescent="0.2">
      <c r="A123" s="2">
        <v>114</v>
      </c>
      <c r="B123" s="78" t="s">
        <v>17</v>
      </c>
      <c r="C123" s="85">
        <f t="shared" si="61"/>
        <v>0</v>
      </c>
      <c r="D123" s="79">
        <v>0</v>
      </c>
      <c r="E123" s="79">
        <v>0</v>
      </c>
      <c r="F123" s="79">
        <v>0</v>
      </c>
      <c r="G123" s="79">
        <v>0</v>
      </c>
      <c r="H123" s="79">
        <v>0</v>
      </c>
      <c r="I123" s="79">
        <v>0</v>
      </c>
      <c r="J123" s="85">
        <v>0</v>
      </c>
      <c r="K123" s="79">
        <v>0</v>
      </c>
      <c r="L123" s="111" t="s">
        <v>4</v>
      </c>
      <c r="M123" s="111"/>
      <c r="N123" s="77"/>
      <c r="O123" s="76"/>
      <c r="P123" s="76"/>
      <c r="Q123" s="76"/>
      <c r="R123" s="76"/>
    </row>
    <row r="124" spans="1:18" ht="26.25" customHeight="1" x14ac:dyDescent="0.2">
      <c r="A124" s="2">
        <v>115</v>
      </c>
      <c r="B124" s="78" t="s">
        <v>7</v>
      </c>
      <c r="C124" s="85">
        <f t="shared" si="61"/>
        <v>0</v>
      </c>
      <c r="D124" s="79">
        <v>0</v>
      </c>
      <c r="E124" s="79">
        <v>0</v>
      </c>
      <c r="F124" s="79">
        <v>0</v>
      </c>
      <c r="G124" s="79">
        <v>0</v>
      </c>
      <c r="H124" s="79">
        <v>0</v>
      </c>
      <c r="I124" s="79">
        <v>0</v>
      </c>
      <c r="J124" s="85">
        <v>0</v>
      </c>
      <c r="K124" s="79">
        <v>0</v>
      </c>
      <c r="L124" s="111" t="s">
        <v>4</v>
      </c>
      <c r="M124" s="111"/>
      <c r="N124" s="110"/>
      <c r="O124" s="109"/>
      <c r="P124" s="109"/>
      <c r="Q124" s="109"/>
      <c r="R124" s="109"/>
    </row>
    <row r="125" spans="1:18" ht="25.5" customHeight="1" x14ac:dyDescent="0.2">
      <c r="A125" s="2">
        <v>116</v>
      </c>
      <c r="B125" s="78" t="s">
        <v>13</v>
      </c>
      <c r="C125" s="85">
        <f t="shared" si="61"/>
        <v>9889.43</v>
      </c>
      <c r="D125" s="79">
        <v>0</v>
      </c>
      <c r="E125" s="79">
        <v>0</v>
      </c>
      <c r="F125" s="79">
        <v>0</v>
      </c>
      <c r="G125" s="79">
        <v>0</v>
      </c>
      <c r="H125" s="79">
        <v>0</v>
      </c>
      <c r="I125" s="79">
        <v>9889.43</v>
      </c>
      <c r="J125" s="85">
        <v>0</v>
      </c>
      <c r="K125" s="79">
        <v>0</v>
      </c>
      <c r="L125" s="111" t="s">
        <v>4</v>
      </c>
      <c r="M125" s="111"/>
      <c r="N125" s="127">
        <f>D125+E125+F125+G125+H125</f>
        <v>0</v>
      </c>
      <c r="O125" s="109"/>
      <c r="P125" s="109"/>
      <c r="Q125" s="109"/>
      <c r="R125" s="109"/>
    </row>
    <row r="126" spans="1:18" ht="25.5" customHeight="1" x14ac:dyDescent="0.2">
      <c r="A126" s="2">
        <v>117</v>
      </c>
      <c r="B126" s="78" t="s">
        <v>18</v>
      </c>
      <c r="C126" s="85">
        <f t="shared" si="61"/>
        <v>0</v>
      </c>
      <c r="D126" s="79">
        <v>0</v>
      </c>
      <c r="E126" s="79">
        <v>0</v>
      </c>
      <c r="F126" s="79">
        <v>0</v>
      </c>
      <c r="G126" s="79">
        <v>0</v>
      </c>
      <c r="H126" s="79">
        <v>0</v>
      </c>
      <c r="I126" s="79">
        <v>0</v>
      </c>
      <c r="J126" s="85">
        <v>0</v>
      </c>
      <c r="K126" s="79">
        <v>0</v>
      </c>
      <c r="L126" s="111" t="s">
        <v>4</v>
      </c>
      <c r="M126" s="111"/>
      <c r="N126" s="77"/>
      <c r="O126" s="76"/>
      <c r="P126" s="76"/>
      <c r="Q126" s="76"/>
      <c r="R126" s="76"/>
    </row>
    <row r="127" spans="1:18" ht="32.25" customHeight="1" x14ac:dyDescent="0.2">
      <c r="A127" s="2">
        <v>118</v>
      </c>
      <c r="B127" s="12" t="s">
        <v>64</v>
      </c>
      <c r="C127" s="85">
        <f t="shared" si="61"/>
        <v>245509.03477</v>
      </c>
      <c r="D127" s="10">
        <f t="shared" ref="D127:G127" si="81">D131+D130+D129+D128</f>
        <v>11750.924489999999</v>
      </c>
      <c r="E127" s="10">
        <f t="shared" si="81"/>
        <v>17123.0409</v>
      </c>
      <c r="F127" s="10">
        <f t="shared" si="81"/>
        <v>34674.535000000003</v>
      </c>
      <c r="G127" s="10">
        <f t="shared" si="81"/>
        <v>37199.246679999997</v>
      </c>
      <c r="H127" s="10">
        <f>H131+H130+H129+H128</f>
        <v>41354.287700000001</v>
      </c>
      <c r="I127" s="10">
        <f>I131+I130+I129+I128</f>
        <v>52907</v>
      </c>
      <c r="J127" s="10">
        <f>J131+J130+J129+J128</f>
        <v>0</v>
      </c>
      <c r="K127" s="10">
        <f>K131+K130+K129+K128</f>
        <v>50500</v>
      </c>
      <c r="L127" s="111" t="s">
        <v>46</v>
      </c>
      <c r="M127" s="111"/>
      <c r="N127" s="127" t="e">
        <f>#REF!+#REF!+#REF!+#REF!+#REF!</f>
        <v>#REF!</v>
      </c>
      <c r="O127" s="109"/>
      <c r="P127" s="109"/>
      <c r="Q127" s="109"/>
      <c r="R127" s="109"/>
    </row>
    <row r="128" spans="1:18" ht="18.75" customHeight="1" x14ac:dyDescent="0.2">
      <c r="A128" s="2">
        <v>119</v>
      </c>
      <c r="B128" s="12" t="s">
        <v>17</v>
      </c>
      <c r="C128" s="85">
        <f t="shared" si="61"/>
        <v>0</v>
      </c>
      <c r="D128" s="47">
        <v>0</v>
      </c>
      <c r="E128" s="47">
        <v>0</v>
      </c>
      <c r="F128" s="47">
        <v>0</v>
      </c>
      <c r="G128" s="47">
        <v>0</v>
      </c>
      <c r="H128" s="47">
        <v>0</v>
      </c>
      <c r="I128" s="47">
        <v>0</v>
      </c>
      <c r="J128" s="85">
        <v>0</v>
      </c>
      <c r="K128" s="63">
        <v>0</v>
      </c>
      <c r="L128" s="111" t="s">
        <v>4</v>
      </c>
      <c r="M128" s="111"/>
      <c r="N128" s="25"/>
      <c r="O128" s="17"/>
      <c r="P128" s="17"/>
      <c r="Q128" s="17"/>
      <c r="R128" s="17"/>
    </row>
    <row r="129" spans="1:18" ht="20.25" customHeight="1" x14ac:dyDescent="0.2">
      <c r="A129" s="2">
        <v>120</v>
      </c>
      <c r="B129" s="12" t="s">
        <v>23</v>
      </c>
      <c r="C129" s="85">
        <f t="shared" si="61"/>
        <v>0</v>
      </c>
      <c r="D129" s="47">
        <v>0</v>
      </c>
      <c r="E129" s="47">
        <v>0</v>
      </c>
      <c r="F129" s="47">
        <v>0</v>
      </c>
      <c r="G129" s="47">
        <v>0</v>
      </c>
      <c r="H129" s="47">
        <v>0</v>
      </c>
      <c r="I129" s="47">
        <v>0</v>
      </c>
      <c r="J129" s="85">
        <v>0</v>
      </c>
      <c r="K129" s="63">
        <v>0</v>
      </c>
      <c r="L129" s="111" t="s">
        <v>4</v>
      </c>
      <c r="M129" s="111"/>
      <c r="N129" s="110"/>
      <c r="O129" s="109"/>
      <c r="P129" s="109"/>
      <c r="Q129" s="109"/>
      <c r="R129" s="109"/>
    </row>
    <row r="130" spans="1:18" ht="24" customHeight="1" x14ac:dyDescent="0.2">
      <c r="A130" s="2">
        <v>121</v>
      </c>
      <c r="B130" s="12" t="s">
        <v>13</v>
      </c>
      <c r="C130" s="85">
        <f t="shared" si="61"/>
        <v>245509.03477</v>
      </c>
      <c r="D130" s="47">
        <v>11750.924489999999</v>
      </c>
      <c r="E130" s="47">
        <v>17123.0409</v>
      </c>
      <c r="F130" s="47">
        <v>34674.535000000003</v>
      </c>
      <c r="G130" s="47">
        <v>37199.246679999997</v>
      </c>
      <c r="H130" s="47">
        <v>41354.287700000001</v>
      </c>
      <c r="I130" s="47">
        <v>52907</v>
      </c>
      <c r="J130" s="85">
        <v>0</v>
      </c>
      <c r="K130" s="63">
        <v>50500</v>
      </c>
      <c r="L130" s="111" t="s">
        <v>4</v>
      </c>
      <c r="M130" s="111"/>
      <c r="N130" s="127"/>
      <c r="O130" s="109"/>
      <c r="P130" s="109"/>
      <c r="Q130" s="109"/>
      <c r="R130" s="109"/>
    </row>
    <row r="131" spans="1:18" ht="19.5" customHeight="1" x14ac:dyDescent="0.2">
      <c r="A131" s="2">
        <v>122</v>
      </c>
      <c r="B131" s="12" t="s">
        <v>18</v>
      </c>
      <c r="C131" s="85">
        <f t="shared" si="61"/>
        <v>0</v>
      </c>
      <c r="D131" s="47">
        <v>0</v>
      </c>
      <c r="E131" s="47">
        <v>0</v>
      </c>
      <c r="F131" s="47">
        <v>0</v>
      </c>
      <c r="G131" s="47">
        <v>0</v>
      </c>
      <c r="H131" s="47">
        <v>0</v>
      </c>
      <c r="I131" s="47">
        <v>0</v>
      </c>
      <c r="J131" s="85">
        <v>0</v>
      </c>
      <c r="K131" s="63">
        <v>0</v>
      </c>
      <c r="L131" s="111" t="s">
        <v>4</v>
      </c>
      <c r="M131" s="111"/>
      <c r="N131" s="25"/>
      <c r="O131" s="17"/>
      <c r="P131" s="17"/>
      <c r="Q131" s="17"/>
      <c r="R131" s="17"/>
    </row>
    <row r="132" spans="1:18" ht="58.5" customHeight="1" x14ac:dyDescent="0.2">
      <c r="A132" s="2">
        <v>123</v>
      </c>
      <c r="B132" s="12" t="s">
        <v>65</v>
      </c>
      <c r="C132" s="85">
        <f t="shared" si="61"/>
        <v>1381.3879999999999</v>
      </c>
      <c r="D132" s="10">
        <f t="shared" ref="D132:G132" si="82">D136+D135+D134+D133</f>
        <v>70</v>
      </c>
      <c r="E132" s="10">
        <f t="shared" si="82"/>
        <v>80</v>
      </c>
      <c r="F132" s="10">
        <f t="shared" si="82"/>
        <v>122.3</v>
      </c>
      <c r="G132" s="10">
        <f t="shared" si="82"/>
        <v>130</v>
      </c>
      <c r="H132" s="10">
        <f>H136+H135+H134+H133</f>
        <v>229.08799999999999</v>
      </c>
      <c r="I132" s="10">
        <f>I136+I135+I134+I133</f>
        <v>250</v>
      </c>
      <c r="J132" s="10">
        <f>J136+J135+J134+J133</f>
        <v>250</v>
      </c>
      <c r="K132" s="10">
        <f>K136+K135+K134+K133</f>
        <v>250</v>
      </c>
      <c r="L132" s="111">
        <v>21</v>
      </c>
      <c r="M132" s="111"/>
      <c r="N132" s="110"/>
      <c r="O132" s="109"/>
      <c r="P132" s="109"/>
      <c r="Q132" s="109"/>
      <c r="R132" s="109"/>
    </row>
    <row r="133" spans="1:18" ht="23.25" customHeight="1" x14ac:dyDescent="0.2">
      <c r="A133" s="2">
        <v>124</v>
      </c>
      <c r="B133" s="12" t="s">
        <v>17</v>
      </c>
      <c r="C133" s="85">
        <f t="shared" si="61"/>
        <v>0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11" t="s">
        <v>4</v>
      </c>
      <c r="M133" s="111"/>
      <c r="N133" s="22"/>
      <c r="O133" s="17"/>
      <c r="P133" s="17"/>
      <c r="Q133" s="17"/>
      <c r="R133" s="17"/>
    </row>
    <row r="134" spans="1:18" ht="24.75" customHeight="1" x14ac:dyDescent="0.2">
      <c r="A134" s="2">
        <v>125</v>
      </c>
      <c r="B134" s="12" t="s">
        <v>7</v>
      </c>
      <c r="C134" s="85">
        <f t="shared" si="61"/>
        <v>0</v>
      </c>
      <c r="D134" s="47">
        <v>0</v>
      </c>
      <c r="E134" s="47">
        <v>0</v>
      </c>
      <c r="F134" s="47">
        <v>0</v>
      </c>
      <c r="G134" s="47">
        <v>0</v>
      </c>
      <c r="H134" s="47">
        <v>0</v>
      </c>
      <c r="I134" s="47">
        <v>0</v>
      </c>
      <c r="J134" s="85">
        <v>0</v>
      </c>
      <c r="K134" s="63">
        <v>0</v>
      </c>
      <c r="L134" s="111" t="s">
        <v>4</v>
      </c>
      <c r="M134" s="111"/>
      <c r="N134" s="110"/>
      <c r="O134" s="109"/>
      <c r="P134" s="109"/>
      <c r="Q134" s="109"/>
      <c r="R134" s="109"/>
    </row>
    <row r="135" spans="1:18" ht="28.5" customHeight="1" x14ac:dyDescent="0.2">
      <c r="A135" s="2">
        <v>126</v>
      </c>
      <c r="B135" s="12" t="s">
        <v>8</v>
      </c>
      <c r="C135" s="85">
        <f t="shared" si="61"/>
        <v>1381.3879999999999</v>
      </c>
      <c r="D135" s="47">
        <v>70</v>
      </c>
      <c r="E135" s="47">
        <v>80</v>
      </c>
      <c r="F135" s="47">
        <v>122.3</v>
      </c>
      <c r="G135" s="47">
        <v>130</v>
      </c>
      <c r="H135" s="47">
        <v>229.08799999999999</v>
      </c>
      <c r="I135" s="47">
        <v>250</v>
      </c>
      <c r="J135" s="85">
        <v>250</v>
      </c>
      <c r="K135" s="63">
        <v>250</v>
      </c>
      <c r="L135" s="111" t="s">
        <v>4</v>
      </c>
      <c r="M135" s="111"/>
      <c r="N135" s="108"/>
      <c r="O135" s="109"/>
      <c r="P135" s="109"/>
      <c r="Q135" s="109"/>
      <c r="R135" s="109"/>
    </row>
    <row r="136" spans="1:18" ht="19.5" customHeight="1" x14ac:dyDescent="0.2">
      <c r="A136" s="2">
        <v>127</v>
      </c>
      <c r="B136" s="12" t="s">
        <v>18</v>
      </c>
      <c r="C136" s="85">
        <f t="shared" si="61"/>
        <v>0</v>
      </c>
      <c r="D136" s="47">
        <v>0</v>
      </c>
      <c r="E136" s="47">
        <v>0</v>
      </c>
      <c r="F136" s="47">
        <v>0</v>
      </c>
      <c r="G136" s="47">
        <v>0</v>
      </c>
      <c r="H136" s="47">
        <v>0</v>
      </c>
      <c r="I136" s="47">
        <v>0</v>
      </c>
      <c r="J136" s="85">
        <v>0</v>
      </c>
      <c r="K136" s="63">
        <v>0</v>
      </c>
      <c r="L136" s="111" t="s">
        <v>4</v>
      </c>
      <c r="M136" s="111"/>
      <c r="N136" s="16"/>
      <c r="O136" s="17"/>
      <c r="P136" s="17"/>
      <c r="Q136" s="17"/>
      <c r="R136" s="17"/>
    </row>
    <row r="137" spans="1:18" ht="32.25" customHeight="1" x14ac:dyDescent="0.2">
      <c r="A137" s="2">
        <v>128</v>
      </c>
      <c r="B137" s="12" t="s">
        <v>66</v>
      </c>
      <c r="C137" s="85">
        <f t="shared" si="61"/>
        <v>336078.93647000002</v>
      </c>
      <c r="D137" s="10">
        <f t="shared" ref="D137:G137" si="83">D141+D140+D139+D138</f>
        <v>3276.8180000000002</v>
      </c>
      <c r="E137" s="10">
        <f t="shared" si="83"/>
        <v>645.47</v>
      </c>
      <c r="F137" s="10">
        <f t="shared" si="83"/>
        <v>1277.92659</v>
      </c>
      <c r="G137" s="10">
        <f t="shared" si="83"/>
        <v>10515.185359999999</v>
      </c>
      <c r="H137" s="10">
        <f>H141+H140+H139+H138</f>
        <v>9270.8037199999999</v>
      </c>
      <c r="I137" s="10">
        <f>I141+I140+I139+I138</f>
        <v>7789.7327999999998</v>
      </c>
      <c r="J137" s="10">
        <f>J141+J140+J139+J138</f>
        <v>0</v>
      </c>
      <c r="K137" s="10">
        <f>K141+K140+K139+K138</f>
        <v>303303</v>
      </c>
      <c r="L137" s="111">
        <v>18</v>
      </c>
      <c r="M137" s="111"/>
      <c r="N137" s="110"/>
      <c r="O137" s="109"/>
      <c r="P137" s="109"/>
      <c r="Q137" s="109"/>
      <c r="R137" s="109"/>
    </row>
    <row r="138" spans="1:18" ht="21.75" customHeight="1" x14ac:dyDescent="0.2">
      <c r="A138" s="2">
        <v>129</v>
      </c>
      <c r="B138" s="12" t="s">
        <v>17</v>
      </c>
      <c r="C138" s="85">
        <f t="shared" si="61"/>
        <v>0</v>
      </c>
      <c r="D138" s="47">
        <v>0</v>
      </c>
      <c r="E138" s="47">
        <v>0</v>
      </c>
      <c r="F138" s="47">
        <v>0</v>
      </c>
      <c r="G138" s="47">
        <v>0</v>
      </c>
      <c r="H138" s="47">
        <v>0</v>
      </c>
      <c r="I138" s="47">
        <v>0</v>
      </c>
      <c r="J138" s="85">
        <v>0</v>
      </c>
      <c r="K138" s="63">
        <v>0</v>
      </c>
      <c r="L138" s="111" t="s">
        <v>4</v>
      </c>
      <c r="M138" s="111"/>
      <c r="N138" s="22"/>
      <c r="O138" s="17"/>
      <c r="P138" s="17"/>
      <c r="Q138" s="17"/>
      <c r="R138" s="17"/>
    </row>
    <row r="139" spans="1:18" ht="20.25" customHeight="1" x14ac:dyDescent="0.2">
      <c r="A139" s="2">
        <v>130</v>
      </c>
      <c r="B139" s="12" t="s">
        <v>7</v>
      </c>
      <c r="C139" s="85">
        <f t="shared" si="61"/>
        <v>0</v>
      </c>
      <c r="D139" s="47">
        <v>0</v>
      </c>
      <c r="E139" s="47">
        <v>0</v>
      </c>
      <c r="F139" s="47">
        <v>0</v>
      </c>
      <c r="G139" s="47">
        <v>0</v>
      </c>
      <c r="H139" s="47">
        <v>0</v>
      </c>
      <c r="I139" s="47">
        <v>0</v>
      </c>
      <c r="J139" s="85">
        <v>0</v>
      </c>
      <c r="K139" s="63">
        <v>0</v>
      </c>
      <c r="L139" s="111" t="s">
        <v>4</v>
      </c>
      <c r="M139" s="111"/>
      <c r="N139" s="110"/>
      <c r="O139" s="109"/>
      <c r="P139" s="109"/>
      <c r="Q139" s="109"/>
      <c r="R139" s="109"/>
    </row>
    <row r="140" spans="1:18" ht="24" customHeight="1" x14ac:dyDescent="0.2">
      <c r="A140" s="2">
        <v>131</v>
      </c>
      <c r="B140" s="12" t="s">
        <v>13</v>
      </c>
      <c r="C140" s="85">
        <f t="shared" si="61"/>
        <v>336078.93647000002</v>
      </c>
      <c r="D140" s="47">
        <v>3276.8180000000002</v>
      </c>
      <c r="E140" s="47">
        <v>645.47</v>
      </c>
      <c r="F140" s="47">
        <v>1277.92659</v>
      </c>
      <c r="G140" s="47">
        <v>10515.185359999999</v>
      </c>
      <c r="H140" s="47">
        <v>9270.8037199999999</v>
      </c>
      <c r="I140" s="47">
        <v>7789.7327999999998</v>
      </c>
      <c r="J140" s="85">
        <v>0</v>
      </c>
      <c r="K140" s="63">
        <v>303303</v>
      </c>
      <c r="L140" s="111" t="s">
        <v>4</v>
      </c>
      <c r="M140" s="111"/>
      <c r="N140" s="127"/>
      <c r="O140" s="109"/>
      <c r="P140" s="109"/>
      <c r="Q140" s="109"/>
      <c r="R140" s="109"/>
    </row>
    <row r="141" spans="1:18" ht="24" customHeight="1" x14ac:dyDescent="0.2">
      <c r="A141" s="2">
        <v>132</v>
      </c>
      <c r="B141" s="12" t="s">
        <v>18</v>
      </c>
      <c r="C141" s="85">
        <f t="shared" si="61"/>
        <v>0</v>
      </c>
      <c r="D141" s="47">
        <v>0</v>
      </c>
      <c r="E141" s="47">
        <v>0</v>
      </c>
      <c r="F141" s="47">
        <v>0</v>
      </c>
      <c r="G141" s="47">
        <v>0</v>
      </c>
      <c r="H141" s="47">
        <v>0</v>
      </c>
      <c r="I141" s="47">
        <v>0</v>
      </c>
      <c r="J141" s="85">
        <v>0</v>
      </c>
      <c r="K141" s="63">
        <v>0</v>
      </c>
      <c r="L141" s="111" t="s">
        <v>4</v>
      </c>
      <c r="M141" s="111"/>
      <c r="N141" s="25"/>
      <c r="O141" s="17"/>
      <c r="P141" s="17"/>
      <c r="Q141" s="17"/>
      <c r="R141" s="17"/>
    </row>
    <row r="142" spans="1:18" ht="39.75" customHeight="1" x14ac:dyDescent="0.2">
      <c r="A142" s="2">
        <v>133</v>
      </c>
      <c r="B142" s="12" t="s">
        <v>67</v>
      </c>
      <c r="C142" s="85">
        <f t="shared" si="61"/>
        <v>2288.0485200000003</v>
      </c>
      <c r="D142" s="10">
        <f t="shared" ref="D142:G142" si="84">D146+D145+D144+D143</f>
        <v>644.83452</v>
      </c>
      <c r="E142" s="10">
        <f t="shared" si="84"/>
        <v>375</v>
      </c>
      <c r="F142" s="10">
        <f t="shared" si="84"/>
        <v>410.12</v>
      </c>
      <c r="G142" s="10">
        <f t="shared" si="84"/>
        <v>146.06800000000001</v>
      </c>
      <c r="H142" s="10">
        <f>H146+H145+H144+H143</f>
        <v>262.02600000000001</v>
      </c>
      <c r="I142" s="10">
        <f>I146+I145+I144+I143</f>
        <v>250</v>
      </c>
      <c r="J142" s="10">
        <f>J146+J145+J144+J143</f>
        <v>100</v>
      </c>
      <c r="K142" s="10">
        <f>K146+K145+K144+K143</f>
        <v>100</v>
      </c>
      <c r="L142" s="111">
        <v>19</v>
      </c>
      <c r="M142" s="111"/>
      <c r="N142" s="110"/>
      <c r="O142" s="109"/>
      <c r="P142" s="109"/>
      <c r="Q142" s="109"/>
      <c r="R142" s="109"/>
    </row>
    <row r="143" spans="1:18" ht="21" customHeight="1" x14ac:dyDescent="0.2">
      <c r="A143" s="2">
        <v>134</v>
      </c>
      <c r="B143" s="12" t="s">
        <v>17</v>
      </c>
      <c r="C143" s="85">
        <f t="shared" si="61"/>
        <v>0</v>
      </c>
      <c r="D143" s="47">
        <v>0</v>
      </c>
      <c r="E143" s="47">
        <v>0</v>
      </c>
      <c r="F143" s="47">
        <v>0</v>
      </c>
      <c r="G143" s="47">
        <v>0</v>
      </c>
      <c r="H143" s="47">
        <v>0</v>
      </c>
      <c r="I143" s="47">
        <v>0</v>
      </c>
      <c r="J143" s="85">
        <v>0</v>
      </c>
      <c r="K143" s="63">
        <v>0</v>
      </c>
      <c r="L143" s="111" t="s">
        <v>4</v>
      </c>
      <c r="M143" s="111"/>
      <c r="N143" s="22"/>
      <c r="O143" s="17"/>
      <c r="P143" s="17"/>
      <c r="Q143" s="17"/>
      <c r="R143" s="17"/>
    </row>
    <row r="144" spans="1:18" ht="18" x14ac:dyDescent="0.2">
      <c r="A144" s="2">
        <v>135</v>
      </c>
      <c r="B144" s="12" t="s">
        <v>7</v>
      </c>
      <c r="C144" s="85">
        <f t="shared" si="61"/>
        <v>0</v>
      </c>
      <c r="D144" s="47">
        <v>0</v>
      </c>
      <c r="E144" s="47">
        <v>0</v>
      </c>
      <c r="F144" s="47">
        <v>0</v>
      </c>
      <c r="G144" s="47">
        <v>0</v>
      </c>
      <c r="H144" s="47">
        <v>0</v>
      </c>
      <c r="I144" s="47">
        <v>0</v>
      </c>
      <c r="J144" s="85">
        <v>0</v>
      </c>
      <c r="K144" s="63">
        <v>0</v>
      </c>
      <c r="L144" s="111" t="s">
        <v>4</v>
      </c>
      <c r="M144" s="111"/>
      <c r="N144" s="110"/>
      <c r="O144" s="109"/>
      <c r="P144" s="109"/>
      <c r="Q144" s="109"/>
      <c r="R144" s="109"/>
    </row>
    <row r="145" spans="1:18" ht="18" x14ac:dyDescent="0.2">
      <c r="A145" s="2">
        <v>136</v>
      </c>
      <c r="B145" s="12" t="s">
        <v>13</v>
      </c>
      <c r="C145" s="85">
        <f t="shared" si="61"/>
        <v>2288.0485200000003</v>
      </c>
      <c r="D145" s="47">
        <v>644.83452</v>
      </c>
      <c r="E145" s="47">
        <v>375</v>
      </c>
      <c r="F145" s="47">
        <v>410.12</v>
      </c>
      <c r="G145" s="47">
        <v>146.06800000000001</v>
      </c>
      <c r="H145" s="47">
        <v>262.02600000000001</v>
      </c>
      <c r="I145" s="47">
        <v>250</v>
      </c>
      <c r="J145" s="85">
        <v>100</v>
      </c>
      <c r="K145" s="63">
        <v>100</v>
      </c>
      <c r="L145" s="111" t="s">
        <v>4</v>
      </c>
      <c r="M145" s="111"/>
      <c r="N145" s="108"/>
      <c r="O145" s="109"/>
      <c r="P145" s="109"/>
      <c r="Q145" s="109"/>
      <c r="R145" s="109"/>
    </row>
    <row r="146" spans="1:18" ht="18" x14ac:dyDescent="0.2">
      <c r="A146" s="2">
        <v>137</v>
      </c>
      <c r="B146" s="12" t="s">
        <v>18</v>
      </c>
      <c r="C146" s="85">
        <f t="shared" si="61"/>
        <v>0</v>
      </c>
      <c r="D146" s="47">
        <v>0</v>
      </c>
      <c r="E146" s="47">
        <v>0</v>
      </c>
      <c r="F146" s="47">
        <v>0</v>
      </c>
      <c r="G146" s="47">
        <v>0</v>
      </c>
      <c r="H146" s="47">
        <v>0</v>
      </c>
      <c r="I146" s="47">
        <v>0</v>
      </c>
      <c r="J146" s="85">
        <v>0</v>
      </c>
      <c r="K146" s="63">
        <v>0</v>
      </c>
      <c r="L146" s="111" t="s">
        <v>4</v>
      </c>
      <c r="M146" s="111"/>
      <c r="N146" s="16"/>
      <c r="O146" s="17"/>
      <c r="P146" s="17"/>
      <c r="Q146" s="17"/>
      <c r="R146" s="17"/>
    </row>
    <row r="147" spans="1:18" ht="34.5" customHeight="1" x14ac:dyDescent="0.2">
      <c r="A147" s="2">
        <v>138</v>
      </c>
      <c r="B147" s="12" t="s">
        <v>68</v>
      </c>
      <c r="C147" s="85">
        <f t="shared" si="61"/>
        <v>6074.25</v>
      </c>
      <c r="D147" s="10">
        <f t="shared" ref="D147:G147" si="85">D151+D150+D149+D148</f>
        <v>1315.75</v>
      </c>
      <c r="E147" s="10">
        <f t="shared" si="85"/>
        <v>693.5</v>
      </c>
      <c r="F147" s="10">
        <f t="shared" si="85"/>
        <v>1334</v>
      </c>
      <c r="G147" s="10">
        <f t="shared" si="85"/>
        <v>585</v>
      </c>
      <c r="H147" s="10">
        <f>H151+H150+H149+H148</f>
        <v>600</v>
      </c>
      <c r="I147" s="10">
        <f>I151+I150+I149+I148</f>
        <v>600</v>
      </c>
      <c r="J147" s="10">
        <f>J151+J150+J149+J148</f>
        <v>346</v>
      </c>
      <c r="K147" s="10">
        <f>K151+K150+K149+K148</f>
        <v>600</v>
      </c>
      <c r="L147" s="111">
        <v>20</v>
      </c>
      <c r="M147" s="111"/>
      <c r="N147" s="110"/>
      <c r="O147" s="109"/>
      <c r="P147" s="109"/>
      <c r="Q147" s="109"/>
      <c r="R147" s="109"/>
    </row>
    <row r="148" spans="1:18" ht="19.5" customHeight="1" x14ac:dyDescent="0.2">
      <c r="A148" s="2">
        <v>139</v>
      </c>
      <c r="B148" s="12" t="s">
        <v>17</v>
      </c>
      <c r="C148" s="85">
        <f t="shared" si="61"/>
        <v>0</v>
      </c>
      <c r="D148" s="47">
        <v>0</v>
      </c>
      <c r="E148" s="47">
        <v>0</v>
      </c>
      <c r="F148" s="47">
        <v>0</v>
      </c>
      <c r="G148" s="47">
        <v>0</v>
      </c>
      <c r="H148" s="47">
        <v>0</v>
      </c>
      <c r="I148" s="47">
        <v>0</v>
      </c>
      <c r="J148" s="85">
        <v>0</v>
      </c>
      <c r="K148" s="63">
        <v>0</v>
      </c>
      <c r="L148" s="111" t="s">
        <v>4</v>
      </c>
      <c r="M148" s="111"/>
      <c r="N148" s="22"/>
      <c r="O148" s="17"/>
      <c r="P148" s="17"/>
      <c r="Q148" s="17"/>
      <c r="R148" s="17"/>
    </row>
    <row r="149" spans="1:18" ht="25.5" customHeight="1" x14ac:dyDescent="0.2">
      <c r="A149" s="2">
        <v>140</v>
      </c>
      <c r="B149" s="12" t="s">
        <v>7</v>
      </c>
      <c r="C149" s="85">
        <f t="shared" si="61"/>
        <v>0</v>
      </c>
      <c r="D149" s="47">
        <v>0</v>
      </c>
      <c r="E149" s="47">
        <v>0</v>
      </c>
      <c r="F149" s="47">
        <v>0</v>
      </c>
      <c r="G149" s="47">
        <v>0</v>
      </c>
      <c r="H149" s="47">
        <v>0</v>
      </c>
      <c r="I149" s="47">
        <v>0</v>
      </c>
      <c r="J149" s="85">
        <v>0</v>
      </c>
      <c r="K149" s="63">
        <v>0</v>
      </c>
      <c r="L149" s="111" t="s">
        <v>4</v>
      </c>
      <c r="M149" s="111"/>
      <c r="N149" s="110"/>
      <c r="O149" s="109"/>
      <c r="P149" s="109"/>
      <c r="Q149" s="109"/>
      <c r="R149" s="109"/>
    </row>
    <row r="150" spans="1:18" ht="24.75" customHeight="1" x14ac:dyDescent="0.2">
      <c r="A150" s="2">
        <v>141</v>
      </c>
      <c r="B150" s="12" t="s">
        <v>13</v>
      </c>
      <c r="C150" s="85">
        <f t="shared" si="61"/>
        <v>6074.25</v>
      </c>
      <c r="D150" s="47">
        <v>1315.75</v>
      </c>
      <c r="E150" s="47">
        <v>693.5</v>
      </c>
      <c r="F150" s="47">
        <v>1334</v>
      </c>
      <c r="G150" s="47">
        <v>585</v>
      </c>
      <c r="H150" s="47">
        <v>600</v>
      </c>
      <c r="I150" s="47">
        <v>600</v>
      </c>
      <c r="J150" s="85">
        <v>346</v>
      </c>
      <c r="K150" s="63">
        <v>600</v>
      </c>
      <c r="L150" s="111" t="s">
        <v>4</v>
      </c>
      <c r="M150" s="111"/>
      <c r="N150" s="108"/>
      <c r="O150" s="109"/>
      <c r="P150" s="109"/>
      <c r="Q150" s="109"/>
      <c r="R150" s="109"/>
    </row>
    <row r="151" spans="1:18" ht="24.75" customHeight="1" x14ac:dyDescent="0.2">
      <c r="A151" s="2">
        <v>142</v>
      </c>
      <c r="B151" s="12" t="s">
        <v>18</v>
      </c>
      <c r="C151" s="85">
        <f t="shared" si="61"/>
        <v>0</v>
      </c>
      <c r="D151" s="47">
        <v>0</v>
      </c>
      <c r="E151" s="47">
        <v>0</v>
      </c>
      <c r="F151" s="47">
        <v>0</v>
      </c>
      <c r="G151" s="47">
        <v>0</v>
      </c>
      <c r="H151" s="47">
        <v>0</v>
      </c>
      <c r="I151" s="47">
        <v>0</v>
      </c>
      <c r="J151" s="85">
        <v>0</v>
      </c>
      <c r="K151" s="63">
        <v>0</v>
      </c>
      <c r="L151" s="111" t="s">
        <v>4</v>
      </c>
      <c r="M151" s="111"/>
      <c r="N151" s="16"/>
      <c r="O151" s="17"/>
      <c r="P151" s="17"/>
      <c r="Q151" s="17"/>
      <c r="R151" s="17"/>
    </row>
    <row r="152" spans="1:18" ht="46.5" customHeight="1" x14ac:dyDescent="0.2">
      <c r="A152" s="2">
        <v>143</v>
      </c>
      <c r="B152" s="12" t="s">
        <v>69</v>
      </c>
      <c r="C152" s="85">
        <f t="shared" si="61"/>
        <v>18476.672149999999</v>
      </c>
      <c r="D152" s="49">
        <f t="shared" ref="D152:G152" si="86">D156+D155+D154+D153</f>
        <v>244.15</v>
      </c>
      <c r="E152" s="49">
        <f t="shared" si="86"/>
        <v>228.33</v>
      </c>
      <c r="F152" s="49">
        <f t="shared" si="86"/>
        <v>6095</v>
      </c>
      <c r="G152" s="49">
        <f t="shared" si="86"/>
        <v>0</v>
      </c>
      <c r="H152" s="49">
        <f>H156+H155+H154+H153</f>
        <v>7969.45</v>
      </c>
      <c r="I152" s="49">
        <f>I156+I155+I154+I153</f>
        <v>3939.74215</v>
      </c>
      <c r="J152" s="49">
        <f>J156+J155+J154+J153</f>
        <v>0</v>
      </c>
      <c r="K152" s="49">
        <f>K156+K155+K154+K153</f>
        <v>0</v>
      </c>
      <c r="L152" s="111">
        <v>17</v>
      </c>
      <c r="M152" s="111"/>
      <c r="N152" s="110"/>
      <c r="O152" s="109"/>
      <c r="P152" s="109"/>
      <c r="Q152" s="109"/>
      <c r="R152" s="109"/>
    </row>
    <row r="153" spans="1:18" ht="25.5" customHeight="1" x14ac:dyDescent="0.2">
      <c r="A153" s="2">
        <v>144</v>
      </c>
      <c r="B153" s="12" t="s">
        <v>17</v>
      </c>
      <c r="C153" s="85">
        <f t="shared" si="61"/>
        <v>0</v>
      </c>
      <c r="D153" s="8">
        <v>0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111" t="s">
        <v>4</v>
      </c>
      <c r="M153" s="111"/>
      <c r="N153" s="22"/>
      <c r="O153" s="17"/>
      <c r="P153" s="17"/>
      <c r="Q153" s="17"/>
      <c r="R153" s="17"/>
    </row>
    <row r="154" spans="1:18" ht="20.25" customHeight="1" x14ac:dyDescent="0.2">
      <c r="A154" s="2">
        <v>145</v>
      </c>
      <c r="B154" s="12" t="s">
        <v>7</v>
      </c>
      <c r="C154" s="85">
        <f t="shared" si="61"/>
        <v>0</v>
      </c>
      <c r="D154" s="47">
        <v>0</v>
      </c>
      <c r="E154" s="47">
        <v>0</v>
      </c>
      <c r="F154" s="47">
        <v>0</v>
      </c>
      <c r="G154" s="47">
        <v>0</v>
      </c>
      <c r="H154" s="47">
        <v>0</v>
      </c>
      <c r="I154" s="47">
        <v>0</v>
      </c>
      <c r="J154" s="85">
        <v>0</v>
      </c>
      <c r="K154" s="63">
        <v>0</v>
      </c>
      <c r="L154" s="111" t="s">
        <v>4</v>
      </c>
      <c r="M154" s="111"/>
      <c r="N154" s="110"/>
      <c r="O154" s="109"/>
      <c r="P154" s="109"/>
      <c r="Q154" s="109"/>
      <c r="R154" s="109"/>
    </row>
    <row r="155" spans="1:18" ht="21" customHeight="1" x14ac:dyDescent="0.2">
      <c r="A155" s="2">
        <v>146</v>
      </c>
      <c r="B155" s="12" t="s">
        <v>13</v>
      </c>
      <c r="C155" s="85">
        <f t="shared" si="61"/>
        <v>18476.672149999999</v>
      </c>
      <c r="D155" s="47">
        <v>244.15</v>
      </c>
      <c r="E155" s="47">
        <v>228.33</v>
      </c>
      <c r="F155" s="47">
        <v>6095</v>
      </c>
      <c r="G155" s="47">
        <v>0</v>
      </c>
      <c r="H155" s="47">
        <v>7969.45</v>
      </c>
      <c r="I155" s="47">
        <v>3939.74215</v>
      </c>
      <c r="J155" s="85">
        <v>0</v>
      </c>
      <c r="K155" s="63">
        <v>0</v>
      </c>
      <c r="L155" s="111" t="s">
        <v>4</v>
      </c>
      <c r="M155" s="111"/>
      <c r="N155" s="110"/>
      <c r="O155" s="109"/>
      <c r="P155" s="109"/>
      <c r="Q155" s="109"/>
      <c r="R155" s="109"/>
    </row>
    <row r="156" spans="1:18" ht="21" customHeight="1" x14ac:dyDescent="0.2">
      <c r="A156" s="2">
        <v>147</v>
      </c>
      <c r="B156" s="12" t="s">
        <v>18</v>
      </c>
      <c r="C156" s="85">
        <f t="shared" si="61"/>
        <v>0</v>
      </c>
      <c r="D156" s="47">
        <v>0</v>
      </c>
      <c r="E156" s="47">
        <v>0</v>
      </c>
      <c r="F156" s="47">
        <v>0</v>
      </c>
      <c r="G156" s="47">
        <v>0</v>
      </c>
      <c r="H156" s="47">
        <v>0</v>
      </c>
      <c r="I156" s="47">
        <v>0</v>
      </c>
      <c r="J156" s="85">
        <v>0</v>
      </c>
      <c r="K156" s="63">
        <v>0</v>
      </c>
      <c r="L156" s="111" t="s">
        <v>4</v>
      </c>
      <c r="M156" s="111"/>
      <c r="N156" s="22"/>
      <c r="O156" s="17"/>
      <c r="P156" s="17"/>
      <c r="Q156" s="17"/>
      <c r="R156" s="17"/>
    </row>
    <row r="157" spans="1:18" ht="79.5" customHeight="1" x14ac:dyDescent="0.2">
      <c r="A157" s="2">
        <v>148</v>
      </c>
      <c r="B157" s="12" t="s">
        <v>70</v>
      </c>
      <c r="C157" s="85">
        <f t="shared" si="61"/>
        <v>6039.1999999999989</v>
      </c>
      <c r="D157" s="10">
        <f t="shared" ref="D157:G157" si="87">D171+D160+D159+D158</f>
        <v>850</v>
      </c>
      <c r="E157" s="10">
        <f t="shared" si="87"/>
        <v>845.4</v>
      </c>
      <c r="F157" s="10">
        <f>F171+F160+F159+F158</f>
        <v>936.1</v>
      </c>
      <c r="G157" s="10">
        <f t="shared" si="87"/>
        <v>857</v>
      </c>
      <c r="H157" s="10">
        <f>H171+H160+H159+H158</f>
        <v>583</v>
      </c>
      <c r="I157" s="10">
        <f>I171+I160+I159+I158</f>
        <v>655.9</v>
      </c>
      <c r="J157" s="10">
        <f>J171+J160+J159+J158</f>
        <v>655.9</v>
      </c>
      <c r="K157" s="10">
        <f>K171+K160+K159+K158</f>
        <v>655.9</v>
      </c>
      <c r="L157" s="111">
        <v>22</v>
      </c>
      <c r="M157" s="111"/>
      <c r="N157" s="110"/>
      <c r="O157" s="109"/>
      <c r="P157" s="109"/>
      <c r="Q157" s="109"/>
      <c r="R157" s="109"/>
    </row>
    <row r="158" spans="1:18" ht="21" customHeight="1" x14ac:dyDescent="0.2">
      <c r="A158" s="2">
        <v>149</v>
      </c>
      <c r="B158" s="12" t="s">
        <v>17</v>
      </c>
      <c r="C158" s="85">
        <f t="shared" si="61"/>
        <v>0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33">
        <v>0</v>
      </c>
      <c r="J158" s="85">
        <v>0</v>
      </c>
      <c r="K158" s="63">
        <v>0</v>
      </c>
      <c r="L158" s="111" t="s">
        <v>4</v>
      </c>
      <c r="M158" s="111"/>
      <c r="N158" s="22"/>
      <c r="O158" s="17"/>
      <c r="P158" s="17"/>
      <c r="Q158" s="17"/>
      <c r="R158" s="17"/>
    </row>
    <row r="159" spans="1:18" ht="27.75" customHeight="1" x14ac:dyDescent="0.2">
      <c r="A159" s="2">
        <v>150</v>
      </c>
      <c r="B159" s="12" t="s">
        <v>23</v>
      </c>
      <c r="C159" s="85">
        <f t="shared" si="61"/>
        <v>5939.1999999999989</v>
      </c>
      <c r="D159" s="47">
        <v>850</v>
      </c>
      <c r="E159" s="47">
        <v>845.4</v>
      </c>
      <c r="F159" s="47">
        <v>836.1</v>
      </c>
      <c r="G159" s="47">
        <v>857</v>
      </c>
      <c r="H159" s="47">
        <v>583</v>
      </c>
      <c r="I159" s="47">
        <v>655.9</v>
      </c>
      <c r="J159" s="87">
        <v>655.9</v>
      </c>
      <c r="K159" s="87">
        <v>655.9</v>
      </c>
      <c r="L159" s="111" t="s">
        <v>4</v>
      </c>
      <c r="M159" s="111"/>
      <c r="N159" s="130">
        <f>D159+E159+F159+G159+H159</f>
        <v>3971.5</v>
      </c>
      <c r="O159" s="109"/>
      <c r="P159" s="109"/>
      <c r="Q159" s="109"/>
      <c r="R159" s="109"/>
    </row>
    <row r="160" spans="1:18" ht="23.25" customHeight="1" x14ac:dyDescent="0.2">
      <c r="A160" s="2">
        <v>151</v>
      </c>
      <c r="B160" s="12" t="s">
        <v>13</v>
      </c>
      <c r="C160" s="85">
        <f t="shared" si="61"/>
        <v>100</v>
      </c>
      <c r="D160" s="47">
        <v>0</v>
      </c>
      <c r="E160" s="47">
        <v>0</v>
      </c>
      <c r="F160" s="47">
        <v>100</v>
      </c>
      <c r="G160" s="47">
        <v>0</v>
      </c>
      <c r="H160" s="47">
        <v>0</v>
      </c>
      <c r="I160" s="47">
        <v>0</v>
      </c>
      <c r="J160" s="85">
        <v>0</v>
      </c>
      <c r="K160" s="63">
        <v>0</v>
      </c>
      <c r="L160" s="111" t="s">
        <v>4</v>
      </c>
      <c r="M160" s="111"/>
      <c r="N160" s="110"/>
      <c r="O160" s="109"/>
      <c r="P160" s="109"/>
      <c r="Q160" s="109"/>
      <c r="R160" s="109"/>
    </row>
    <row r="161" spans="1:18" ht="23.25" customHeight="1" x14ac:dyDescent="0.2">
      <c r="A161" s="2">
        <v>152</v>
      </c>
      <c r="B161" s="44" t="s">
        <v>18</v>
      </c>
      <c r="C161" s="85">
        <f t="shared" si="61"/>
        <v>0</v>
      </c>
      <c r="D161" s="47">
        <v>0</v>
      </c>
      <c r="E161" s="47">
        <v>0</v>
      </c>
      <c r="F161" s="47">
        <v>0</v>
      </c>
      <c r="G161" s="47">
        <v>0</v>
      </c>
      <c r="H161" s="47">
        <v>0</v>
      </c>
      <c r="I161" s="47">
        <v>0</v>
      </c>
      <c r="J161" s="85">
        <v>0</v>
      </c>
      <c r="K161" s="63">
        <v>0</v>
      </c>
      <c r="L161" s="111" t="s">
        <v>4</v>
      </c>
      <c r="M161" s="111"/>
      <c r="N161" s="42"/>
      <c r="O161" s="43"/>
      <c r="P161" s="43"/>
      <c r="Q161" s="43"/>
      <c r="R161" s="43"/>
    </row>
    <row r="162" spans="1:18" ht="46.5" customHeight="1" x14ac:dyDescent="0.2">
      <c r="A162" s="2">
        <v>153</v>
      </c>
      <c r="B162" s="74" t="s">
        <v>71</v>
      </c>
      <c r="C162" s="85">
        <f t="shared" si="61"/>
        <v>5858.3138799999997</v>
      </c>
      <c r="D162" s="49">
        <f t="shared" ref="D162:G162" si="88">D171+D165+D164+D163</f>
        <v>0</v>
      </c>
      <c r="E162" s="49">
        <f t="shared" si="88"/>
        <v>0</v>
      </c>
      <c r="F162" s="49">
        <f t="shared" si="88"/>
        <v>0</v>
      </c>
      <c r="G162" s="49">
        <f t="shared" si="88"/>
        <v>1458.3138799999999</v>
      </c>
      <c r="H162" s="49">
        <f>H171+H165+H164+H163</f>
        <v>1100</v>
      </c>
      <c r="I162" s="49">
        <f>I171+I165+I164+I163</f>
        <v>1100</v>
      </c>
      <c r="J162" s="49">
        <f>J171+J165+J164+J163</f>
        <v>1100</v>
      </c>
      <c r="K162" s="49">
        <f>K171+K165+K164+K163</f>
        <v>1100</v>
      </c>
      <c r="L162" s="111">
        <v>23.24</v>
      </c>
      <c r="M162" s="111"/>
      <c r="N162" s="110"/>
      <c r="O162" s="109"/>
      <c r="P162" s="109"/>
      <c r="Q162" s="109"/>
      <c r="R162" s="109"/>
    </row>
    <row r="163" spans="1:18" ht="25.5" customHeight="1" x14ac:dyDescent="0.2">
      <c r="A163" s="2">
        <v>154</v>
      </c>
      <c r="B163" s="44" t="s">
        <v>17</v>
      </c>
      <c r="C163" s="85">
        <f t="shared" si="61"/>
        <v>0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111" t="s">
        <v>4</v>
      </c>
      <c r="M163" s="111"/>
      <c r="N163" s="42"/>
      <c r="O163" s="43"/>
      <c r="P163" s="43"/>
      <c r="Q163" s="43"/>
      <c r="R163" s="43"/>
    </row>
    <row r="164" spans="1:18" ht="20.25" customHeight="1" x14ac:dyDescent="0.2">
      <c r="A164" s="2">
        <v>155</v>
      </c>
      <c r="B164" s="44" t="s">
        <v>7</v>
      </c>
      <c r="C164" s="85">
        <f t="shared" si="61"/>
        <v>0</v>
      </c>
      <c r="D164" s="47">
        <v>0</v>
      </c>
      <c r="E164" s="47">
        <v>0</v>
      </c>
      <c r="F164" s="47">
        <v>0</v>
      </c>
      <c r="G164" s="47">
        <v>0</v>
      </c>
      <c r="H164" s="47">
        <v>0</v>
      </c>
      <c r="I164" s="47">
        <v>0</v>
      </c>
      <c r="J164" s="85">
        <v>0</v>
      </c>
      <c r="K164" s="63">
        <v>0</v>
      </c>
      <c r="L164" s="111" t="s">
        <v>4</v>
      </c>
      <c r="M164" s="111"/>
      <c r="N164" s="110"/>
      <c r="O164" s="109"/>
      <c r="P164" s="109"/>
      <c r="Q164" s="109"/>
      <c r="R164" s="109"/>
    </row>
    <row r="165" spans="1:18" ht="21" customHeight="1" x14ac:dyDescent="0.2">
      <c r="A165" s="2">
        <v>156</v>
      </c>
      <c r="B165" s="44" t="s">
        <v>13</v>
      </c>
      <c r="C165" s="85">
        <f t="shared" ref="C165" si="89">D165+E165+F165+G165+H165+I165+J165+K165</f>
        <v>5858.3138799999997</v>
      </c>
      <c r="D165" s="47">
        <v>0</v>
      </c>
      <c r="E165" s="47">
        <v>0</v>
      </c>
      <c r="F165" s="47">
        <v>0</v>
      </c>
      <c r="G165" s="47">
        <v>1458.3138799999999</v>
      </c>
      <c r="H165" s="47">
        <v>1100</v>
      </c>
      <c r="I165" s="47">
        <v>1100</v>
      </c>
      <c r="J165" s="85">
        <v>1100</v>
      </c>
      <c r="K165" s="63">
        <v>1100</v>
      </c>
      <c r="L165" s="111" t="s">
        <v>4</v>
      </c>
      <c r="M165" s="111"/>
      <c r="N165" s="110"/>
      <c r="O165" s="109"/>
      <c r="P165" s="109"/>
      <c r="Q165" s="109"/>
      <c r="R165" s="109"/>
    </row>
    <row r="166" spans="1:18" ht="21" customHeight="1" x14ac:dyDescent="0.2">
      <c r="A166" s="2">
        <v>157</v>
      </c>
      <c r="B166" s="106" t="s">
        <v>18</v>
      </c>
      <c r="C166" s="107">
        <f t="shared" ref="C166:C170" si="90">D166+E166+F166+G166+H166+I166+J166+K166</f>
        <v>0</v>
      </c>
      <c r="D166" s="107">
        <v>0</v>
      </c>
      <c r="E166" s="107">
        <v>0</v>
      </c>
      <c r="F166" s="107">
        <v>0</v>
      </c>
      <c r="G166" s="107">
        <v>0</v>
      </c>
      <c r="H166" s="107">
        <v>0</v>
      </c>
      <c r="I166" s="107">
        <v>0</v>
      </c>
      <c r="J166" s="107">
        <v>0</v>
      </c>
      <c r="K166" s="107">
        <v>0</v>
      </c>
      <c r="L166" s="111" t="s">
        <v>4</v>
      </c>
      <c r="M166" s="111"/>
      <c r="N166" s="105"/>
      <c r="O166" s="104"/>
      <c r="P166" s="104"/>
      <c r="Q166" s="104"/>
      <c r="R166" s="104"/>
    </row>
    <row r="167" spans="1:18" ht="46.5" customHeight="1" x14ac:dyDescent="0.2">
      <c r="A167" s="2">
        <v>153</v>
      </c>
      <c r="B167" s="74" t="s">
        <v>73</v>
      </c>
      <c r="C167" s="49">
        <f t="shared" ref="C167:H167" si="91">C168+C169+C170+C171</f>
        <v>1080</v>
      </c>
      <c r="D167" s="49">
        <f t="shared" si="91"/>
        <v>0</v>
      </c>
      <c r="E167" s="49">
        <f t="shared" si="91"/>
        <v>0</v>
      </c>
      <c r="F167" s="49">
        <f t="shared" si="91"/>
        <v>0</v>
      </c>
      <c r="G167" s="49">
        <f t="shared" si="91"/>
        <v>0</v>
      </c>
      <c r="H167" s="49">
        <f t="shared" si="91"/>
        <v>0</v>
      </c>
      <c r="I167" s="49">
        <f>I168+I169+I170+I171</f>
        <v>1080</v>
      </c>
      <c r="J167" s="49">
        <v>0</v>
      </c>
      <c r="K167" s="49">
        <f>K176+K170+K169+K168</f>
        <v>0</v>
      </c>
      <c r="L167" s="111">
        <v>23.24</v>
      </c>
      <c r="M167" s="111"/>
      <c r="N167" s="110"/>
      <c r="O167" s="109"/>
      <c r="P167" s="109"/>
      <c r="Q167" s="109"/>
      <c r="R167" s="109"/>
    </row>
    <row r="168" spans="1:18" ht="25.5" customHeight="1" x14ac:dyDescent="0.2">
      <c r="A168" s="2">
        <v>154</v>
      </c>
      <c r="B168" s="106" t="s">
        <v>17</v>
      </c>
      <c r="C168" s="107">
        <f t="shared" si="90"/>
        <v>0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 s="8">
        <v>0</v>
      </c>
      <c r="J168" s="8">
        <v>0</v>
      </c>
      <c r="K168" s="8">
        <v>0</v>
      </c>
      <c r="L168" s="111" t="s">
        <v>4</v>
      </c>
      <c r="M168" s="111"/>
      <c r="N168" s="105"/>
      <c r="O168" s="104"/>
      <c r="P168" s="104"/>
      <c r="Q168" s="104"/>
      <c r="R168" s="104"/>
    </row>
    <row r="169" spans="1:18" ht="20.25" customHeight="1" x14ac:dyDescent="0.2">
      <c r="A169" s="2">
        <v>155</v>
      </c>
      <c r="B169" s="106" t="s">
        <v>7</v>
      </c>
      <c r="C169" s="107">
        <f t="shared" si="90"/>
        <v>0</v>
      </c>
      <c r="D169" s="107">
        <v>0</v>
      </c>
      <c r="E169" s="107">
        <v>0</v>
      </c>
      <c r="F169" s="107">
        <v>0</v>
      </c>
      <c r="G169" s="107">
        <v>0</v>
      </c>
      <c r="H169" s="107">
        <v>0</v>
      </c>
      <c r="I169" s="107">
        <v>0</v>
      </c>
      <c r="J169" s="107">
        <v>0</v>
      </c>
      <c r="K169" s="107">
        <v>0</v>
      </c>
      <c r="L169" s="111" t="s">
        <v>4</v>
      </c>
      <c r="M169" s="111"/>
      <c r="N169" s="110"/>
      <c r="O169" s="109"/>
      <c r="P169" s="109"/>
      <c r="Q169" s="109"/>
      <c r="R169" s="109"/>
    </row>
    <row r="170" spans="1:18" ht="21" customHeight="1" x14ac:dyDescent="0.2">
      <c r="A170" s="2">
        <v>156</v>
      </c>
      <c r="B170" s="106" t="s">
        <v>13</v>
      </c>
      <c r="C170" s="107">
        <f t="shared" si="90"/>
        <v>1080</v>
      </c>
      <c r="D170" s="107">
        <v>0</v>
      </c>
      <c r="E170" s="107">
        <v>0</v>
      </c>
      <c r="F170" s="107">
        <v>0</v>
      </c>
      <c r="G170" s="107">
        <v>0</v>
      </c>
      <c r="H170" s="107">
        <v>0</v>
      </c>
      <c r="I170" s="107">
        <v>1080</v>
      </c>
      <c r="J170" s="107">
        <v>0</v>
      </c>
      <c r="K170" s="107">
        <v>0</v>
      </c>
      <c r="L170" s="111" t="s">
        <v>4</v>
      </c>
      <c r="M170" s="111"/>
      <c r="N170" s="110"/>
      <c r="O170" s="109"/>
      <c r="P170" s="109"/>
      <c r="Q170" s="109"/>
      <c r="R170" s="109"/>
    </row>
    <row r="171" spans="1:18" ht="21" customHeight="1" x14ac:dyDescent="0.2">
      <c r="A171" s="2">
        <v>157</v>
      </c>
      <c r="B171" s="106" t="s">
        <v>18</v>
      </c>
      <c r="C171" s="107">
        <f t="shared" ref="C171" si="92">D171+E171+F171+G171+H171+I171+J171+K171</f>
        <v>0</v>
      </c>
      <c r="D171" s="107">
        <v>0</v>
      </c>
      <c r="E171" s="107">
        <v>0</v>
      </c>
      <c r="F171" s="107">
        <v>0</v>
      </c>
      <c r="G171" s="107">
        <v>0</v>
      </c>
      <c r="H171" s="107">
        <v>0</v>
      </c>
      <c r="I171" s="107">
        <v>0</v>
      </c>
      <c r="J171" s="107">
        <v>0</v>
      </c>
      <c r="K171" s="107">
        <v>0</v>
      </c>
      <c r="L171" s="111" t="s">
        <v>4</v>
      </c>
      <c r="M171" s="111"/>
      <c r="N171" s="105"/>
      <c r="O171" s="104"/>
      <c r="P171" s="104"/>
      <c r="Q171" s="104"/>
      <c r="R171" s="104"/>
    </row>
    <row r="172" spans="1:18" s="51" customFormat="1" ht="30" customHeight="1" x14ac:dyDescent="0.2">
      <c r="A172" s="2">
        <v>158</v>
      </c>
      <c r="B172" s="117" t="s">
        <v>58</v>
      </c>
      <c r="C172" s="117"/>
      <c r="D172" s="117"/>
      <c r="E172" s="117"/>
      <c r="F172" s="117"/>
      <c r="G172" s="117"/>
      <c r="H172" s="117"/>
      <c r="I172" s="117"/>
      <c r="J172" s="117"/>
      <c r="K172" s="117"/>
      <c r="L172" s="117"/>
      <c r="M172" s="117"/>
      <c r="N172" s="118"/>
      <c r="O172" s="119"/>
      <c r="P172" s="119"/>
      <c r="Q172" s="119"/>
      <c r="R172" s="119"/>
    </row>
    <row r="173" spans="1:18" ht="30.75" customHeight="1" x14ac:dyDescent="0.2">
      <c r="A173" s="2">
        <v>159</v>
      </c>
      <c r="B173" s="12" t="s">
        <v>61</v>
      </c>
      <c r="C173" s="85">
        <f t="shared" ref="C173:C226" si="93">D173+E173+F173+G173+H173+I173+J173+K173</f>
        <v>187381.30816999997</v>
      </c>
      <c r="D173" s="47">
        <f t="shared" ref="D173:H173" si="94">D175+D176</f>
        <v>17370.234100000001</v>
      </c>
      <c r="E173" s="48">
        <f t="shared" si="94"/>
        <v>38503.775020000001</v>
      </c>
      <c r="F173" s="47">
        <f t="shared" si="94"/>
        <v>21493.263189999998</v>
      </c>
      <c r="G173" s="47">
        <f t="shared" si="94"/>
        <v>5404.9827599999999</v>
      </c>
      <c r="H173" s="47">
        <f t="shared" si="94"/>
        <v>741.27499999999998</v>
      </c>
      <c r="I173" s="47">
        <f t="shared" ref="I173:K173" si="95">I175+I176</f>
        <v>86130.654269999999</v>
      </c>
      <c r="J173" s="85">
        <f t="shared" ref="J173" si="96">J175+J176</f>
        <v>17737.12383</v>
      </c>
      <c r="K173" s="63">
        <f t="shared" si="95"/>
        <v>0</v>
      </c>
      <c r="L173" s="111" t="s">
        <v>4</v>
      </c>
      <c r="M173" s="111"/>
      <c r="N173" s="127">
        <f>D173+E173+F173+G173+H173</f>
        <v>83513.530069999993</v>
      </c>
      <c r="O173" s="109"/>
      <c r="P173" s="109"/>
      <c r="Q173" s="109"/>
      <c r="R173" s="109"/>
    </row>
    <row r="174" spans="1:18" ht="20.25" customHeight="1" x14ac:dyDescent="0.2">
      <c r="A174" s="2">
        <v>160</v>
      </c>
      <c r="B174" s="12" t="s">
        <v>17</v>
      </c>
      <c r="C174" s="85">
        <f t="shared" si="93"/>
        <v>0</v>
      </c>
      <c r="D174" s="47">
        <v>0</v>
      </c>
      <c r="E174" s="48">
        <v>0</v>
      </c>
      <c r="F174" s="47">
        <v>0</v>
      </c>
      <c r="G174" s="47">
        <v>0</v>
      </c>
      <c r="H174" s="47">
        <v>0</v>
      </c>
      <c r="I174" s="47">
        <v>0</v>
      </c>
      <c r="J174" s="85">
        <v>0</v>
      </c>
      <c r="K174" s="63">
        <v>0</v>
      </c>
      <c r="L174" s="111" t="s">
        <v>4</v>
      </c>
      <c r="M174" s="111"/>
      <c r="N174" s="25"/>
      <c r="O174" s="17"/>
      <c r="P174" s="17"/>
      <c r="Q174" s="17"/>
      <c r="R174" s="17"/>
    </row>
    <row r="175" spans="1:18" ht="24" customHeight="1" x14ac:dyDescent="0.2">
      <c r="A175" s="2">
        <v>161</v>
      </c>
      <c r="B175" s="12" t="s">
        <v>7</v>
      </c>
      <c r="C175" s="85">
        <f t="shared" si="93"/>
        <v>132680.82698000001</v>
      </c>
      <c r="D175" s="47">
        <f t="shared" ref="D175:H176" si="97">D180+D185</f>
        <v>14276.17668</v>
      </c>
      <c r="E175" s="47">
        <f t="shared" si="97"/>
        <v>16724.028910000001</v>
      </c>
      <c r="F175" s="47">
        <f t="shared" si="97"/>
        <v>6431.7213899999997</v>
      </c>
      <c r="G175" s="47">
        <f t="shared" si="97"/>
        <v>0</v>
      </c>
      <c r="H175" s="47">
        <f t="shared" si="97"/>
        <v>0</v>
      </c>
      <c r="I175" s="47">
        <f t="shared" ref="I175:K175" si="98">I180+I185</f>
        <v>78043.899999999994</v>
      </c>
      <c r="J175" s="85">
        <f t="shared" ref="J175" si="99">J180+J185</f>
        <v>17205</v>
      </c>
      <c r="K175" s="63">
        <f t="shared" si="98"/>
        <v>0</v>
      </c>
      <c r="L175" s="111" t="s">
        <v>4</v>
      </c>
      <c r="M175" s="111"/>
      <c r="N175" s="127">
        <f>D175+E175+F175+G175+H175</f>
        <v>37431.926980000004</v>
      </c>
      <c r="O175" s="109"/>
      <c r="P175" s="109"/>
      <c r="Q175" s="109"/>
      <c r="R175" s="109"/>
    </row>
    <row r="176" spans="1:18" ht="22.5" customHeight="1" x14ac:dyDescent="0.2">
      <c r="A176" s="2">
        <v>162</v>
      </c>
      <c r="B176" s="12" t="s">
        <v>13</v>
      </c>
      <c r="C176" s="85">
        <f t="shared" si="93"/>
        <v>54700.481189999991</v>
      </c>
      <c r="D176" s="47">
        <f t="shared" si="97"/>
        <v>3094.0574200000001</v>
      </c>
      <c r="E176" s="47">
        <f t="shared" si="97"/>
        <v>21779.74611</v>
      </c>
      <c r="F176" s="47">
        <f t="shared" si="97"/>
        <v>15061.541799999999</v>
      </c>
      <c r="G176" s="47">
        <f t="shared" si="97"/>
        <v>5404.9827599999999</v>
      </c>
      <c r="H176" s="47">
        <f t="shared" si="97"/>
        <v>741.27499999999998</v>
      </c>
      <c r="I176" s="47">
        <f t="shared" ref="I176:K176" si="100">I181+I186</f>
        <v>8086.7542700000004</v>
      </c>
      <c r="J176" s="85">
        <f t="shared" ref="J176" si="101">J181+J186</f>
        <v>532.12383</v>
      </c>
      <c r="K176" s="63">
        <f t="shared" si="100"/>
        <v>0</v>
      </c>
      <c r="L176" s="111" t="s">
        <v>4</v>
      </c>
      <c r="M176" s="111"/>
      <c r="N176" s="127">
        <f>D176+E176+F176+G176+H176</f>
        <v>46081.603089999997</v>
      </c>
      <c r="O176" s="109"/>
      <c r="P176" s="109"/>
      <c r="Q176" s="109"/>
      <c r="R176" s="109"/>
    </row>
    <row r="177" spans="1:18" ht="22.5" customHeight="1" x14ac:dyDescent="0.2">
      <c r="A177" s="2">
        <v>163</v>
      </c>
      <c r="B177" s="12" t="s">
        <v>18</v>
      </c>
      <c r="C177" s="85">
        <f t="shared" si="93"/>
        <v>0</v>
      </c>
      <c r="D177" s="47">
        <v>0</v>
      </c>
      <c r="E177" s="47">
        <v>0</v>
      </c>
      <c r="F177" s="47">
        <v>0</v>
      </c>
      <c r="G177" s="47">
        <v>0</v>
      </c>
      <c r="H177" s="47">
        <v>0</v>
      </c>
      <c r="I177" s="47">
        <v>0</v>
      </c>
      <c r="J177" s="85">
        <v>0</v>
      </c>
      <c r="K177" s="63">
        <v>0</v>
      </c>
      <c r="L177" s="111" t="s">
        <v>4</v>
      </c>
      <c r="M177" s="111"/>
      <c r="N177" s="25"/>
      <c r="O177" s="17"/>
      <c r="P177" s="17"/>
      <c r="Q177" s="17"/>
      <c r="R177" s="17"/>
    </row>
    <row r="178" spans="1:18" s="18" customFormat="1" ht="25.5" customHeight="1" x14ac:dyDescent="0.2">
      <c r="A178" s="2">
        <v>164</v>
      </c>
      <c r="B178" s="12" t="s">
        <v>24</v>
      </c>
      <c r="C178" s="85">
        <f t="shared" si="93"/>
        <v>184780.43234999999</v>
      </c>
      <c r="D178" s="47">
        <f>D180+D181</f>
        <v>17199.087879999999</v>
      </c>
      <c r="E178" s="47">
        <f t="shared" ref="E178:H178" si="102">E180+E181</f>
        <v>37354.045020000005</v>
      </c>
      <c r="F178" s="47">
        <f t="shared" si="102"/>
        <v>20213.263589999999</v>
      </c>
      <c r="G178" s="47">
        <f t="shared" si="102"/>
        <v>5404.9827599999999</v>
      </c>
      <c r="H178" s="47">
        <f t="shared" si="102"/>
        <v>741.27499999999998</v>
      </c>
      <c r="I178" s="47">
        <f t="shared" ref="I178:K178" si="103">I180+I181</f>
        <v>86130.654269999999</v>
      </c>
      <c r="J178" s="85">
        <f t="shared" ref="J178" si="104">J180+J181</f>
        <v>17737.12383</v>
      </c>
      <c r="K178" s="63">
        <f t="shared" si="103"/>
        <v>0</v>
      </c>
      <c r="L178" s="111" t="s">
        <v>6</v>
      </c>
      <c r="M178" s="111"/>
      <c r="N178" s="123">
        <f>D178+E178+F178+G178+H178</f>
        <v>80912.654249999992</v>
      </c>
      <c r="O178" s="124"/>
      <c r="P178" s="124"/>
      <c r="Q178" s="124"/>
      <c r="R178" s="124"/>
    </row>
    <row r="179" spans="1:18" s="15" customFormat="1" ht="21.75" customHeight="1" x14ac:dyDescent="0.2">
      <c r="A179" s="2">
        <v>165</v>
      </c>
      <c r="B179" s="12" t="s">
        <v>17</v>
      </c>
      <c r="C179" s="85">
        <f t="shared" si="93"/>
        <v>0</v>
      </c>
      <c r="D179" s="47">
        <v>0</v>
      </c>
      <c r="E179" s="47">
        <v>0</v>
      </c>
      <c r="F179" s="47">
        <v>0</v>
      </c>
      <c r="G179" s="47">
        <v>0</v>
      </c>
      <c r="H179" s="47">
        <v>0</v>
      </c>
      <c r="I179" s="47">
        <v>0</v>
      </c>
      <c r="J179" s="85">
        <v>0</v>
      </c>
      <c r="K179" s="63">
        <v>0</v>
      </c>
      <c r="L179" s="111" t="s">
        <v>4</v>
      </c>
      <c r="M179" s="111"/>
      <c r="N179" s="28"/>
      <c r="O179" s="20"/>
      <c r="P179" s="20"/>
      <c r="Q179" s="20"/>
      <c r="R179" s="20"/>
    </row>
    <row r="180" spans="1:18" ht="23.25" customHeight="1" x14ac:dyDescent="0.2">
      <c r="A180" s="2">
        <v>166</v>
      </c>
      <c r="B180" s="12" t="s">
        <v>7</v>
      </c>
      <c r="C180" s="85">
        <f t="shared" si="93"/>
        <v>132680.82698000001</v>
      </c>
      <c r="D180" s="47">
        <f t="shared" ref="D180:E181" si="105">D201+D216+D206+D221</f>
        <v>14276.17668</v>
      </c>
      <c r="E180" s="47">
        <f t="shared" si="105"/>
        <v>16724.028910000001</v>
      </c>
      <c r="F180" s="47">
        <f t="shared" ref="F180:K180" si="106">F201+F216+F206</f>
        <v>6431.7213899999997</v>
      </c>
      <c r="G180" s="47">
        <f t="shared" si="106"/>
        <v>0</v>
      </c>
      <c r="H180" s="47">
        <f t="shared" si="106"/>
        <v>0</v>
      </c>
      <c r="I180" s="47">
        <f>I231</f>
        <v>78043.899999999994</v>
      </c>
      <c r="J180" s="102">
        <f>J231</f>
        <v>17205</v>
      </c>
      <c r="K180" s="63">
        <f t="shared" si="106"/>
        <v>0</v>
      </c>
      <c r="L180" s="111" t="s">
        <v>6</v>
      </c>
      <c r="M180" s="111"/>
      <c r="N180" s="120">
        <f>D180+E180+F180+G180+H180</f>
        <v>37431.926980000004</v>
      </c>
      <c r="O180" s="109"/>
      <c r="P180" s="109"/>
      <c r="Q180" s="109"/>
      <c r="R180" s="109"/>
    </row>
    <row r="181" spans="1:18" s="18" customFormat="1" ht="22.5" customHeight="1" x14ac:dyDescent="0.2">
      <c r="A181" s="2">
        <v>167</v>
      </c>
      <c r="B181" s="12" t="s">
        <v>13</v>
      </c>
      <c r="C181" s="85">
        <f t="shared" si="93"/>
        <v>52099.60536999999</v>
      </c>
      <c r="D181" s="47">
        <f t="shared" si="105"/>
        <v>2922.9112</v>
      </c>
      <c r="E181" s="47">
        <f t="shared" si="105"/>
        <v>20630.01611</v>
      </c>
      <c r="F181" s="47">
        <f>F202+F217+F207+F222</f>
        <v>13781.5422</v>
      </c>
      <c r="G181" s="47">
        <f>G202+G217+G207+G222+G227</f>
        <v>5404.9827599999999</v>
      </c>
      <c r="H181" s="47">
        <f>H202+H217+H207+H222+H227</f>
        <v>741.27499999999998</v>
      </c>
      <c r="I181" s="83">
        <f>I202+I217+I207+I222+I232</f>
        <v>8086.7542700000004</v>
      </c>
      <c r="J181" s="102">
        <f>J202+J217+J207+J222+J232</f>
        <v>532.12383</v>
      </c>
      <c r="K181" s="63">
        <f>K202+K217+K207+K222</f>
        <v>0</v>
      </c>
      <c r="L181" s="111" t="s">
        <v>6</v>
      </c>
      <c r="M181" s="111"/>
      <c r="N181" s="123">
        <f>D181+E181+F181+G181+H181</f>
        <v>43480.727269999996</v>
      </c>
      <c r="O181" s="124"/>
      <c r="P181" s="124"/>
      <c r="Q181" s="124"/>
      <c r="R181" s="124"/>
    </row>
    <row r="182" spans="1:18" s="15" customFormat="1" ht="22.5" customHeight="1" x14ac:dyDescent="0.2">
      <c r="A182" s="2">
        <v>168</v>
      </c>
      <c r="B182" s="12" t="s">
        <v>18</v>
      </c>
      <c r="C182" s="85">
        <f t="shared" si="93"/>
        <v>0</v>
      </c>
      <c r="D182" s="47">
        <v>0</v>
      </c>
      <c r="E182" s="47">
        <v>0</v>
      </c>
      <c r="F182" s="47">
        <v>0</v>
      </c>
      <c r="G182" s="47">
        <v>0</v>
      </c>
      <c r="H182" s="47">
        <v>0</v>
      </c>
      <c r="I182" s="47">
        <v>0</v>
      </c>
      <c r="J182" s="85">
        <v>0</v>
      </c>
      <c r="K182" s="63">
        <v>0</v>
      </c>
      <c r="L182" s="111" t="s">
        <v>4</v>
      </c>
      <c r="M182" s="111"/>
      <c r="N182" s="28"/>
      <c r="O182" s="20"/>
      <c r="P182" s="20"/>
      <c r="Q182" s="20"/>
      <c r="R182" s="20"/>
    </row>
    <row r="183" spans="1:18" ht="20.25" customHeight="1" x14ac:dyDescent="0.2">
      <c r="A183" s="2">
        <v>169</v>
      </c>
      <c r="B183" s="12" t="s">
        <v>22</v>
      </c>
      <c r="C183" s="85">
        <f t="shared" si="93"/>
        <v>2600.8758200000002</v>
      </c>
      <c r="D183" s="47">
        <f>D185+D186</f>
        <v>171.14622</v>
      </c>
      <c r="E183" s="47">
        <f t="shared" ref="E183:H183" si="107">E185+E186</f>
        <v>1149.73</v>
      </c>
      <c r="F183" s="47">
        <f t="shared" si="107"/>
        <v>1279.9996000000001</v>
      </c>
      <c r="G183" s="47">
        <f t="shared" si="107"/>
        <v>0</v>
      </c>
      <c r="H183" s="47">
        <f t="shared" si="107"/>
        <v>0</v>
      </c>
      <c r="I183" s="47">
        <f t="shared" ref="I183:K183" si="108">I185+I186</f>
        <v>0</v>
      </c>
      <c r="J183" s="85">
        <f t="shared" ref="J183" si="109">J185+J186</f>
        <v>0</v>
      </c>
      <c r="K183" s="63">
        <f t="shared" si="108"/>
        <v>0</v>
      </c>
      <c r="L183" s="111" t="s">
        <v>4</v>
      </c>
      <c r="M183" s="111"/>
      <c r="N183" s="120">
        <f>D183+E183+F183+G183+H183</f>
        <v>2600.8758200000002</v>
      </c>
      <c r="O183" s="109"/>
      <c r="P183" s="109"/>
      <c r="Q183" s="109"/>
      <c r="R183" s="109"/>
    </row>
    <row r="184" spans="1:18" ht="20.25" customHeight="1" x14ac:dyDescent="0.2">
      <c r="A184" s="2">
        <v>170</v>
      </c>
      <c r="B184" s="12" t="s">
        <v>17</v>
      </c>
      <c r="C184" s="85">
        <f t="shared" si="93"/>
        <v>0</v>
      </c>
      <c r="D184" s="47">
        <v>0</v>
      </c>
      <c r="E184" s="47">
        <v>0</v>
      </c>
      <c r="F184" s="47">
        <v>0</v>
      </c>
      <c r="G184" s="47">
        <v>0</v>
      </c>
      <c r="H184" s="47">
        <v>0</v>
      </c>
      <c r="I184" s="47">
        <v>0</v>
      </c>
      <c r="J184" s="85">
        <v>0</v>
      </c>
      <c r="K184" s="63">
        <v>0</v>
      </c>
      <c r="L184" s="111" t="s">
        <v>4</v>
      </c>
      <c r="M184" s="111"/>
      <c r="N184" s="23"/>
      <c r="O184" s="17"/>
      <c r="P184" s="17"/>
      <c r="Q184" s="17"/>
      <c r="R184" s="17"/>
    </row>
    <row r="185" spans="1:18" ht="21" customHeight="1" x14ac:dyDescent="0.2">
      <c r="A185" s="2">
        <v>171</v>
      </c>
      <c r="B185" s="12" t="s">
        <v>7</v>
      </c>
      <c r="C185" s="85">
        <f t="shared" si="93"/>
        <v>0</v>
      </c>
      <c r="D185" s="47">
        <v>0</v>
      </c>
      <c r="E185" s="47">
        <v>0</v>
      </c>
      <c r="F185" s="47">
        <v>0</v>
      </c>
      <c r="G185" s="47">
        <v>0</v>
      </c>
      <c r="H185" s="47">
        <v>0</v>
      </c>
      <c r="I185" s="47">
        <v>0</v>
      </c>
      <c r="J185" s="85">
        <v>0</v>
      </c>
      <c r="K185" s="63">
        <v>0</v>
      </c>
      <c r="L185" s="111" t="s">
        <v>4</v>
      </c>
      <c r="M185" s="111"/>
      <c r="N185" s="120">
        <f>D185+E185+F185+G185+H185</f>
        <v>0</v>
      </c>
      <c r="O185" s="109"/>
      <c r="P185" s="109"/>
      <c r="Q185" s="109"/>
      <c r="R185" s="109"/>
    </row>
    <row r="186" spans="1:18" ht="18.75" customHeight="1" x14ac:dyDescent="0.2">
      <c r="A186" s="2">
        <v>172</v>
      </c>
      <c r="B186" s="12" t="s">
        <v>13</v>
      </c>
      <c r="C186" s="85">
        <f t="shared" si="93"/>
        <v>2600.8758200000002</v>
      </c>
      <c r="D186" s="47">
        <f t="shared" ref="D186:G186" si="110">D192+D197</f>
        <v>171.14622</v>
      </c>
      <c r="E186" s="47">
        <f t="shared" si="110"/>
        <v>1149.73</v>
      </c>
      <c r="F186" s="47">
        <f t="shared" si="110"/>
        <v>1279.9996000000001</v>
      </c>
      <c r="G186" s="47">
        <f t="shared" si="110"/>
        <v>0</v>
      </c>
      <c r="H186" s="47">
        <f>H192+H197</f>
        <v>0</v>
      </c>
      <c r="I186" s="47">
        <f>I192+I197</f>
        <v>0</v>
      </c>
      <c r="J186" s="85">
        <f>J192+J197</f>
        <v>0</v>
      </c>
      <c r="K186" s="63">
        <f>K192+K197</f>
        <v>0</v>
      </c>
      <c r="L186" s="111" t="s">
        <v>4</v>
      </c>
      <c r="M186" s="111"/>
      <c r="N186" s="120">
        <f>D186+E186+F186+G186+H186</f>
        <v>2600.8758200000002</v>
      </c>
      <c r="O186" s="109"/>
      <c r="P186" s="109"/>
      <c r="Q186" s="109"/>
      <c r="R186" s="109"/>
    </row>
    <row r="187" spans="1:18" ht="18.75" customHeight="1" x14ac:dyDescent="0.2">
      <c r="A187" s="2">
        <v>173</v>
      </c>
      <c r="B187" s="12" t="s">
        <v>18</v>
      </c>
      <c r="C187" s="85">
        <f t="shared" si="93"/>
        <v>0</v>
      </c>
      <c r="D187" s="47">
        <v>0</v>
      </c>
      <c r="E187" s="47">
        <v>0</v>
      </c>
      <c r="F187" s="47">
        <v>0</v>
      </c>
      <c r="G187" s="47">
        <v>0</v>
      </c>
      <c r="H187" s="47">
        <v>0</v>
      </c>
      <c r="I187" s="47">
        <v>0</v>
      </c>
      <c r="J187" s="85">
        <v>0</v>
      </c>
      <c r="K187" s="63">
        <v>0</v>
      </c>
      <c r="L187" s="111" t="s">
        <v>4</v>
      </c>
      <c r="M187" s="111"/>
      <c r="N187" s="23"/>
      <c r="O187" s="17"/>
      <c r="P187" s="17"/>
      <c r="Q187" s="17"/>
      <c r="R187" s="17"/>
    </row>
    <row r="188" spans="1:18" ht="30" customHeight="1" x14ac:dyDescent="0.2">
      <c r="A188" s="2">
        <v>174</v>
      </c>
      <c r="B188" s="12" t="s">
        <v>19</v>
      </c>
      <c r="C188" s="85"/>
      <c r="D188" s="47"/>
      <c r="E188" s="47"/>
      <c r="F188" s="47"/>
      <c r="G188" s="47"/>
      <c r="H188" s="47"/>
      <c r="I188" s="47"/>
      <c r="J188" s="85"/>
      <c r="K188" s="63"/>
      <c r="L188" s="111"/>
      <c r="M188" s="111"/>
      <c r="N188" s="110"/>
      <c r="O188" s="109"/>
      <c r="P188" s="109"/>
      <c r="Q188" s="109"/>
      <c r="R188" s="109"/>
    </row>
    <row r="189" spans="1:18" ht="59.25" customHeight="1" x14ac:dyDescent="0.2">
      <c r="A189" s="2">
        <v>175</v>
      </c>
      <c r="B189" s="12" t="s">
        <v>75</v>
      </c>
      <c r="C189" s="85">
        <f t="shared" si="93"/>
        <v>1858.6858200000001</v>
      </c>
      <c r="D189" s="10">
        <f t="shared" ref="D189:G189" si="111">D193+D192+D191+D190</f>
        <v>78.686220000000006</v>
      </c>
      <c r="E189" s="10">
        <f t="shared" si="111"/>
        <v>500</v>
      </c>
      <c r="F189" s="10">
        <f t="shared" si="111"/>
        <v>1279.9996000000001</v>
      </c>
      <c r="G189" s="10">
        <f t="shared" si="111"/>
        <v>0</v>
      </c>
      <c r="H189" s="10">
        <f>H193+H192+H191+H190</f>
        <v>0</v>
      </c>
      <c r="I189" s="10">
        <f>I193+I192+I191+I190</f>
        <v>0</v>
      </c>
      <c r="J189" s="10">
        <f>J193+J192+J191+J190</f>
        <v>0</v>
      </c>
      <c r="K189" s="10">
        <f>K193+K192+K191+K190</f>
        <v>0</v>
      </c>
      <c r="L189" s="111">
        <v>28.29</v>
      </c>
      <c r="M189" s="111"/>
      <c r="N189" s="110"/>
      <c r="O189" s="109"/>
      <c r="P189" s="109"/>
      <c r="Q189" s="109"/>
      <c r="R189" s="109"/>
    </row>
    <row r="190" spans="1:18" ht="21.75" customHeight="1" x14ac:dyDescent="0.2">
      <c r="A190" s="2">
        <v>176</v>
      </c>
      <c r="B190" s="12" t="s">
        <v>17</v>
      </c>
      <c r="C190" s="85">
        <f t="shared" si="93"/>
        <v>0</v>
      </c>
      <c r="D190" s="47">
        <v>0</v>
      </c>
      <c r="E190" s="47">
        <v>0</v>
      </c>
      <c r="F190" s="47">
        <v>0</v>
      </c>
      <c r="G190" s="47">
        <v>0</v>
      </c>
      <c r="H190" s="47">
        <v>0</v>
      </c>
      <c r="I190" s="47">
        <v>0</v>
      </c>
      <c r="J190" s="85">
        <v>0</v>
      </c>
      <c r="K190" s="63">
        <v>0</v>
      </c>
      <c r="L190" s="111" t="s">
        <v>4</v>
      </c>
      <c r="M190" s="111"/>
      <c r="N190" s="22"/>
      <c r="O190" s="17"/>
      <c r="P190" s="17"/>
      <c r="Q190" s="17"/>
      <c r="R190" s="17"/>
    </row>
    <row r="191" spans="1:18" ht="23.25" customHeight="1" x14ac:dyDescent="0.2">
      <c r="A191" s="2">
        <v>177</v>
      </c>
      <c r="B191" s="12" t="s">
        <v>7</v>
      </c>
      <c r="C191" s="85">
        <f t="shared" si="93"/>
        <v>0</v>
      </c>
      <c r="D191" s="47">
        <v>0</v>
      </c>
      <c r="E191" s="47">
        <v>0</v>
      </c>
      <c r="F191" s="47">
        <v>0</v>
      </c>
      <c r="G191" s="47">
        <v>0</v>
      </c>
      <c r="H191" s="47">
        <v>0</v>
      </c>
      <c r="I191" s="47">
        <v>0</v>
      </c>
      <c r="J191" s="85">
        <v>0</v>
      </c>
      <c r="K191" s="63">
        <v>0</v>
      </c>
      <c r="L191" s="111" t="s">
        <v>4</v>
      </c>
      <c r="M191" s="111"/>
      <c r="N191" s="110"/>
      <c r="O191" s="109"/>
      <c r="P191" s="109"/>
      <c r="Q191" s="109"/>
      <c r="R191" s="109"/>
    </row>
    <row r="192" spans="1:18" ht="20.25" customHeight="1" x14ac:dyDescent="0.2">
      <c r="A192" s="2">
        <v>178</v>
      </c>
      <c r="B192" s="12" t="s">
        <v>13</v>
      </c>
      <c r="C192" s="85">
        <f t="shared" si="93"/>
        <v>1858.6858200000001</v>
      </c>
      <c r="D192" s="47">
        <v>78.686220000000006</v>
      </c>
      <c r="E192" s="47">
        <v>500</v>
      </c>
      <c r="F192" s="47">
        <v>1279.9996000000001</v>
      </c>
      <c r="G192" s="47">
        <v>0</v>
      </c>
      <c r="H192" s="47">
        <v>0</v>
      </c>
      <c r="I192" s="47">
        <v>0</v>
      </c>
      <c r="J192" s="85">
        <v>0</v>
      </c>
      <c r="K192" s="63">
        <v>0</v>
      </c>
      <c r="L192" s="111" t="s">
        <v>4</v>
      </c>
      <c r="M192" s="111"/>
      <c r="N192" s="130">
        <f>D192+E192+F192+G192+H192</f>
        <v>1858.6858200000001</v>
      </c>
      <c r="O192" s="109"/>
      <c r="P192" s="109"/>
      <c r="Q192" s="109"/>
      <c r="R192" s="109"/>
    </row>
    <row r="193" spans="1:18" s="15" customFormat="1" ht="20.25" customHeight="1" x14ac:dyDescent="0.2">
      <c r="A193" s="2">
        <v>179</v>
      </c>
      <c r="B193" s="12" t="s">
        <v>18</v>
      </c>
      <c r="C193" s="85">
        <f t="shared" si="93"/>
        <v>0</v>
      </c>
      <c r="D193" s="47">
        <v>0</v>
      </c>
      <c r="E193" s="47">
        <v>0</v>
      </c>
      <c r="F193" s="47">
        <v>0</v>
      </c>
      <c r="G193" s="47">
        <v>0</v>
      </c>
      <c r="H193" s="47">
        <v>0</v>
      </c>
      <c r="I193" s="47">
        <v>0</v>
      </c>
      <c r="J193" s="85">
        <v>0</v>
      </c>
      <c r="K193" s="63">
        <v>0</v>
      </c>
      <c r="L193" s="111" t="s">
        <v>4</v>
      </c>
      <c r="M193" s="111"/>
      <c r="N193" s="29"/>
      <c r="O193" s="20"/>
      <c r="P193" s="20"/>
      <c r="Q193" s="20"/>
      <c r="R193" s="20"/>
    </row>
    <row r="194" spans="1:18" ht="32.25" customHeight="1" x14ac:dyDescent="0.2">
      <c r="A194" s="2">
        <v>180</v>
      </c>
      <c r="B194" s="12" t="s">
        <v>76</v>
      </c>
      <c r="C194" s="85">
        <f t="shared" si="93"/>
        <v>742.19</v>
      </c>
      <c r="D194" s="10">
        <f t="shared" ref="D194:G194" si="112">D195+D196+D197+D198</f>
        <v>92.46</v>
      </c>
      <c r="E194" s="10">
        <f t="shared" si="112"/>
        <v>649.73</v>
      </c>
      <c r="F194" s="10">
        <f t="shared" si="112"/>
        <v>0</v>
      </c>
      <c r="G194" s="10">
        <f t="shared" si="112"/>
        <v>0</v>
      </c>
      <c r="H194" s="10">
        <f>H195+H196+H197+H198</f>
        <v>0</v>
      </c>
      <c r="I194" s="10">
        <f>I195+I196+I197+I198</f>
        <v>0</v>
      </c>
      <c r="J194" s="10">
        <f>J195+J196+J197+J198</f>
        <v>0</v>
      </c>
      <c r="K194" s="10">
        <f>K195+K196+K197+K198</f>
        <v>0</v>
      </c>
      <c r="L194" s="111">
        <v>30</v>
      </c>
      <c r="M194" s="111"/>
      <c r="N194" s="110"/>
      <c r="O194" s="109"/>
      <c r="P194" s="109"/>
      <c r="Q194" s="109"/>
      <c r="R194" s="109"/>
    </row>
    <row r="195" spans="1:18" ht="21.75" customHeight="1" x14ac:dyDescent="0.2">
      <c r="A195" s="2">
        <v>181</v>
      </c>
      <c r="B195" s="12" t="s">
        <v>17</v>
      </c>
      <c r="C195" s="85">
        <f t="shared" si="93"/>
        <v>0</v>
      </c>
      <c r="D195" s="47">
        <v>0</v>
      </c>
      <c r="E195" s="47">
        <v>0</v>
      </c>
      <c r="F195" s="47">
        <v>0</v>
      </c>
      <c r="G195" s="47">
        <v>0</v>
      </c>
      <c r="H195" s="47">
        <v>0</v>
      </c>
      <c r="I195" s="47">
        <v>0</v>
      </c>
      <c r="J195" s="85">
        <v>0</v>
      </c>
      <c r="K195" s="63">
        <v>0</v>
      </c>
      <c r="L195" s="111" t="s">
        <v>4</v>
      </c>
      <c r="M195" s="111"/>
      <c r="N195" s="22"/>
      <c r="O195" s="17"/>
      <c r="P195" s="17"/>
      <c r="Q195" s="17"/>
      <c r="R195" s="17"/>
    </row>
    <row r="196" spans="1:18" ht="21" customHeight="1" x14ac:dyDescent="0.2">
      <c r="A196" s="2">
        <v>182</v>
      </c>
      <c r="B196" s="12" t="s">
        <v>7</v>
      </c>
      <c r="C196" s="85">
        <f t="shared" si="93"/>
        <v>0</v>
      </c>
      <c r="D196" s="47">
        <v>0</v>
      </c>
      <c r="E196" s="47">
        <v>0</v>
      </c>
      <c r="F196" s="47">
        <v>0</v>
      </c>
      <c r="G196" s="47">
        <v>0</v>
      </c>
      <c r="H196" s="47">
        <v>0</v>
      </c>
      <c r="I196" s="47">
        <v>0</v>
      </c>
      <c r="J196" s="85">
        <v>0</v>
      </c>
      <c r="K196" s="63">
        <v>0</v>
      </c>
      <c r="L196" s="111" t="s">
        <v>4</v>
      </c>
      <c r="M196" s="111"/>
      <c r="N196" s="130">
        <f>D197+E197+F197+G197+H197</f>
        <v>742.19</v>
      </c>
      <c r="O196" s="109"/>
      <c r="P196" s="109"/>
      <c r="Q196" s="109"/>
      <c r="R196" s="109"/>
    </row>
    <row r="197" spans="1:18" ht="24.75" customHeight="1" x14ac:dyDescent="0.2">
      <c r="A197" s="2">
        <v>183</v>
      </c>
      <c r="B197" s="12" t="s">
        <v>13</v>
      </c>
      <c r="C197" s="85">
        <f t="shared" si="93"/>
        <v>742.19</v>
      </c>
      <c r="D197" s="47">
        <v>92.46</v>
      </c>
      <c r="E197" s="47">
        <v>649.73</v>
      </c>
      <c r="F197" s="47">
        <v>0</v>
      </c>
      <c r="G197" s="47">
        <v>0</v>
      </c>
      <c r="H197" s="47">
        <v>0</v>
      </c>
      <c r="I197" s="47">
        <v>0</v>
      </c>
      <c r="J197" s="85">
        <v>0</v>
      </c>
      <c r="K197" s="63">
        <v>0</v>
      </c>
      <c r="L197" s="111" t="s">
        <v>4</v>
      </c>
      <c r="M197" s="111"/>
      <c r="N197" s="110"/>
      <c r="O197" s="109"/>
      <c r="P197" s="109"/>
      <c r="Q197" s="109"/>
      <c r="R197" s="109"/>
    </row>
    <row r="198" spans="1:18" s="15" customFormat="1" ht="24.75" customHeight="1" x14ac:dyDescent="0.2">
      <c r="A198" s="2">
        <v>184</v>
      </c>
      <c r="B198" s="12" t="s">
        <v>18</v>
      </c>
      <c r="C198" s="85">
        <f t="shared" si="93"/>
        <v>0</v>
      </c>
      <c r="D198" s="47">
        <v>0</v>
      </c>
      <c r="E198" s="47">
        <v>0</v>
      </c>
      <c r="F198" s="47">
        <v>0</v>
      </c>
      <c r="G198" s="47">
        <v>0</v>
      </c>
      <c r="H198" s="47">
        <v>0</v>
      </c>
      <c r="I198" s="47">
        <v>0</v>
      </c>
      <c r="J198" s="85">
        <v>0</v>
      </c>
      <c r="K198" s="63">
        <v>0</v>
      </c>
      <c r="L198" s="111" t="s">
        <v>4</v>
      </c>
      <c r="M198" s="111"/>
      <c r="N198" s="21"/>
      <c r="O198" s="20"/>
      <c r="P198" s="20"/>
      <c r="Q198" s="20"/>
      <c r="R198" s="20"/>
    </row>
    <row r="199" spans="1:18" ht="44.25" customHeight="1" x14ac:dyDescent="0.2">
      <c r="A199" s="2">
        <v>185</v>
      </c>
      <c r="B199" s="12" t="s">
        <v>77</v>
      </c>
      <c r="C199" s="85">
        <f t="shared" si="93"/>
        <v>22055.139649999997</v>
      </c>
      <c r="D199" s="10">
        <f t="shared" ref="D199:G199" si="113">D202+D201+D200+D203</f>
        <v>575.31119999999999</v>
      </c>
      <c r="E199" s="10">
        <f t="shared" si="113"/>
        <v>829.995</v>
      </c>
      <c r="F199" s="10">
        <f t="shared" si="113"/>
        <v>13742.1132</v>
      </c>
      <c r="G199" s="10">
        <f t="shared" si="113"/>
        <v>0</v>
      </c>
      <c r="H199" s="10">
        <f>H202+H201+H200+H203</f>
        <v>290</v>
      </c>
      <c r="I199" s="10">
        <f>I202+I201+I200+I203</f>
        <v>6617.7202500000003</v>
      </c>
      <c r="J199" s="10">
        <f>J202+J201+J200+J203</f>
        <v>0</v>
      </c>
      <c r="K199" s="10">
        <f>K202+K201+K200+K203</f>
        <v>0</v>
      </c>
      <c r="L199" s="111">
        <v>30.31</v>
      </c>
      <c r="M199" s="111"/>
      <c r="N199" s="110"/>
      <c r="O199" s="109"/>
      <c r="P199" s="109"/>
      <c r="Q199" s="109"/>
      <c r="R199" s="109"/>
    </row>
    <row r="200" spans="1:18" ht="24" customHeight="1" x14ac:dyDescent="0.2">
      <c r="A200" s="2">
        <v>186</v>
      </c>
      <c r="B200" s="12" t="s">
        <v>17</v>
      </c>
      <c r="C200" s="85">
        <f t="shared" si="93"/>
        <v>0</v>
      </c>
      <c r="D200" s="47">
        <v>0</v>
      </c>
      <c r="E200" s="47">
        <v>0</v>
      </c>
      <c r="F200" s="47">
        <v>0</v>
      </c>
      <c r="G200" s="47">
        <v>0</v>
      </c>
      <c r="H200" s="10">
        <v>0</v>
      </c>
      <c r="I200" s="10">
        <v>0</v>
      </c>
      <c r="J200" s="10">
        <v>0</v>
      </c>
      <c r="K200" s="10">
        <v>0</v>
      </c>
      <c r="L200" s="111" t="s">
        <v>4</v>
      </c>
      <c r="M200" s="111"/>
      <c r="N200" s="22"/>
      <c r="O200" s="17"/>
      <c r="P200" s="17"/>
      <c r="Q200" s="17"/>
      <c r="R200" s="17"/>
    </row>
    <row r="201" spans="1:18" ht="31.5" customHeight="1" x14ac:dyDescent="0.2">
      <c r="A201" s="2">
        <v>187</v>
      </c>
      <c r="B201" s="12" t="s">
        <v>7</v>
      </c>
      <c r="C201" s="85">
        <f t="shared" si="93"/>
        <v>0</v>
      </c>
      <c r="D201" s="47">
        <v>0</v>
      </c>
      <c r="E201" s="47">
        <v>0</v>
      </c>
      <c r="F201" s="47">
        <v>0</v>
      </c>
      <c r="G201" s="47">
        <v>0</v>
      </c>
      <c r="H201" s="47">
        <v>0</v>
      </c>
      <c r="I201" s="47">
        <v>0</v>
      </c>
      <c r="J201" s="85">
        <v>0</v>
      </c>
      <c r="K201" s="63">
        <v>0</v>
      </c>
      <c r="L201" s="111" t="s">
        <v>4</v>
      </c>
      <c r="M201" s="111"/>
      <c r="N201" s="108">
        <f>D202+E202+F202+G202+H202</f>
        <v>15437.419399999999</v>
      </c>
      <c r="O201" s="109"/>
      <c r="P201" s="109"/>
      <c r="Q201" s="109"/>
      <c r="R201" s="109"/>
    </row>
    <row r="202" spans="1:18" s="18" customFormat="1" ht="20.25" customHeight="1" x14ac:dyDescent="0.2">
      <c r="A202" s="2">
        <v>188</v>
      </c>
      <c r="B202" s="12" t="s">
        <v>13</v>
      </c>
      <c r="C202" s="85">
        <f t="shared" si="93"/>
        <v>22055.139649999997</v>
      </c>
      <c r="D202" s="47">
        <v>575.31119999999999</v>
      </c>
      <c r="E202" s="47">
        <v>829.995</v>
      </c>
      <c r="F202" s="47">
        <v>13742.1132</v>
      </c>
      <c r="G202" s="47">
        <v>0</v>
      </c>
      <c r="H202" s="47">
        <v>290</v>
      </c>
      <c r="I202" s="47">
        <v>6617.7202500000003</v>
      </c>
      <c r="J202" s="85">
        <v>0</v>
      </c>
      <c r="K202" s="63">
        <v>0</v>
      </c>
      <c r="L202" s="111" t="s">
        <v>4</v>
      </c>
      <c r="M202" s="111"/>
      <c r="N202" s="110"/>
      <c r="O202" s="109"/>
      <c r="P202" s="109"/>
      <c r="Q202" s="109"/>
      <c r="R202" s="109"/>
    </row>
    <row r="203" spans="1:18" s="18" customFormat="1" ht="20.25" customHeight="1" x14ac:dyDescent="0.2">
      <c r="A203" s="2">
        <v>189</v>
      </c>
      <c r="B203" s="12" t="s">
        <v>18</v>
      </c>
      <c r="C203" s="85">
        <f t="shared" si="93"/>
        <v>0</v>
      </c>
      <c r="D203" s="47">
        <v>0</v>
      </c>
      <c r="E203" s="47">
        <v>0</v>
      </c>
      <c r="F203" s="47">
        <v>0</v>
      </c>
      <c r="G203" s="47">
        <v>0</v>
      </c>
      <c r="H203" s="47">
        <v>0</v>
      </c>
      <c r="I203" s="47">
        <v>0</v>
      </c>
      <c r="J203" s="85">
        <v>0</v>
      </c>
      <c r="K203" s="63">
        <v>0</v>
      </c>
      <c r="L203" s="111" t="s">
        <v>4</v>
      </c>
      <c r="M203" s="111"/>
      <c r="N203" s="22"/>
      <c r="O203" s="17"/>
      <c r="P203" s="17"/>
      <c r="Q203" s="17"/>
      <c r="R203" s="17"/>
    </row>
    <row r="204" spans="1:18" ht="72.75" customHeight="1" x14ac:dyDescent="0.2">
      <c r="A204" s="2">
        <v>190</v>
      </c>
      <c r="B204" s="12" t="s">
        <v>78</v>
      </c>
      <c r="C204" s="85">
        <f t="shared" si="93"/>
        <v>40504.154260000003</v>
      </c>
      <c r="D204" s="47">
        <f t="shared" ref="D204:G204" si="114">D213+D207+D206+D205</f>
        <v>1953</v>
      </c>
      <c r="E204" s="47">
        <f t="shared" si="114"/>
        <v>31945.021110000001</v>
      </c>
      <c r="F204" s="47">
        <f t="shared" si="114"/>
        <v>6471.1503899999998</v>
      </c>
      <c r="G204" s="47">
        <f t="shared" si="114"/>
        <v>134.98276000000001</v>
      </c>
      <c r="H204" s="47">
        <f>H213+H207+H206+H205</f>
        <v>0</v>
      </c>
      <c r="I204" s="47">
        <f>I213+I207+I206+I205</f>
        <v>0</v>
      </c>
      <c r="J204" s="85">
        <f>J213+J207+J206+J205</f>
        <v>0</v>
      </c>
      <c r="K204" s="63">
        <f>K213+K207+K206+K205</f>
        <v>0</v>
      </c>
      <c r="L204" s="111" t="s">
        <v>47</v>
      </c>
      <c r="M204" s="111"/>
      <c r="N204" s="110"/>
      <c r="O204" s="109"/>
      <c r="P204" s="109"/>
      <c r="Q204" s="109"/>
      <c r="R204" s="109"/>
    </row>
    <row r="205" spans="1:18" ht="18.75" customHeight="1" x14ac:dyDescent="0.2">
      <c r="A205" s="2">
        <v>191</v>
      </c>
      <c r="B205" s="12" t="s">
        <v>17</v>
      </c>
      <c r="C205" s="85">
        <f t="shared" si="93"/>
        <v>0</v>
      </c>
      <c r="D205" s="47">
        <v>0</v>
      </c>
      <c r="E205" s="47">
        <v>0</v>
      </c>
      <c r="F205" s="47">
        <v>0</v>
      </c>
      <c r="G205" s="47">
        <v>0</v>
      </c>
      <c r="H205" s="47">
        <v>0</v>
      </c>
      <c r="I205" s="47">
        <v>0</v>
      </c>
      <c r="J205" s="85">
        <v>0</v>
      </c>
      <c r="K205" s="63">
        <v>0</v>
      </c>
      <c r="L205" s="111" t="s">
        <v>4</v>
      </c>
      <c r="M205" s="111"/>
      <c r="N205" s="22"/>
      <c r="O205" s="17"/>
      <c r="P205" s="17"/>
      <c r="Q205" s="17"/>
      <c r="R205" s="17"/>
    </row>
    <row r="206" spans="1:18" ht="23.25" customHeight="1" x14ac:dyDescent="0.2">
      <c r="A206" s="2">
        <v>192</v>
      </c>
      <c r="B206" s="12" t="s">
        <v>7</v>
      </c>
      <c r="C206" s="85">
        <f t="shared" si="93"/>
        <v>18576.721389999999</v>
      </c>
      <c r="D206" s="47">
        <f>D211</f>
        <v>0</v>
      </c>
      <c r="E206" s="47">
        <v>12145</v>
      </c>
      <c r="F206" s="47">
        <v>6431.7213899999997</v>
      </c>
      <c r="G206" s="47">
        <v>0</v>
      </c>
      <c r="H206" s="47">
        <f t="shared" ref="H206:H207" si="115">H211</f>
        <v>0</v>
      </c>
      <c r="I206" s="47">
        <f t="shared" ref="I206:K206" si="116">I211</f>
        <v>0</v>
      </c>
      <c r="J206" s="85">
        <f t="shared" ref="J206" si="117">J211</f>
        <v>0</v>
      </c>
      <c r="K206" s="63">
        <f t="shared" si="116"/>
        <v>0</v>
      </c>
      <c r="L206" s="111" t="s">
        <v>4</v>
      </c>
      <c r="M206" s="111"/>
      <c r="N206" s="108">
        <f>D206+E206+F206+G206+H206</f>
        <v>18576.721389999999</v>
      </c>
      <c r="O206" s="109"/>
      <c r="P206" s="109"/>
      <c r="Q206" s="109"/>
      <c r="R206" s="109"/>
    </row>
    <row r="207" spans="1:18" ht="20.25" customHeight="1" x14ac:dyDescent="0.2">
      <c r="A207" s="2">
        <v>193</v>
      </c>
      <c r="B207" s="128" t="s">
        <v>28</v>
      </c>
      <c r="C207" s="85">
        <f t="shared" si="93"/>
        <v>21927.432870000001</v>
      </c>
      <c r="D207" s="129">
        <v>1953</v>
      </c>
      <c r="E207" s="129">
        <v>19800.021110000001</v>
      </c>
      <c r="F207" s="129">
        <v>39.429000000000002</v>
      </c>
      <c r="G207" s="129">
        <v>134.98276000000001</v>
      </c>
      <c r="H207" s="129">
        <f t="shared" si="115"/>
        <v>0</v>
      </c>
      <c r="I207" s="129">
        <f t="shared" ref="I207:K207" si="118">I212</f>
        <v>0</v>
      </c>
      <c r="J207" s="129">
        <f t="shared" ref="J207" si="119">J212</f>
        <v>0</v>
      </c>
      <c r="K207" s="129">
        <f t="shared" si="118"/>
        <v>0</v>
      </c>
      <c r="L207" s="111" t="s">
        <v>4</v>
      </c>
      <c r="M207" s="111"/>
      <c r="N207" s="108">
        <f>D207+E207+F207+G207+H207</f>
        <v>21927.432870000001</v>
      </c>
      <c r="O207" s="109"/>
      <c r="P207" s="109"/>
      <c r="Q207" s="109"/>
      <c r="R207" s="109"/>
    </row>
    <row r="208" spans="1:18" ht="15.75" hidden="1" customHeight="1" thickBot="1" x14ac:dyDescent="0.25">
      <c r="A208" s="2">
        <v>194</v>
      </c>
      <c r="B208" s="128"/>
      <c r="C208" s="85">
        <f t="shared" si="93"/>
        <v>0</v>
      </c>
      <c r="D208" s="129"/>
      <c r="E208" s="129"/>
      <c r="F208" s="129"/>
      <c r="G208" s="129"/>
      <c r="H208" s="129"/>
      <c r="I208" s="129"/>
      <c r="J208" s="129"/>
      <c r="K208" s="129"/>
      <c r="L208" s="111" t="s">
        <v>4</v>
      </c>
      <c r="M208" s="111"/>
      <c r="N208" s="110"/>
      <c r="O208" s="109"/>
      <c r="P208" s="109"/>
      <c r="Q208" s="109"/>
      <c r="R208" s="109"/>
    </row>
    <row r="209" spans="1:18" ht="15.75" customHeight="1" x14ac:dyDescent="0.2">
      <c r="A209" s="2">
        <v>195</v>
      </c>
      <c r="B209" s="12" t="s">
        <v>26</v>
      </c>
      <c r="C209" s="85">
        <f t="shared" si="93"/>
        <v>0</v>
      </c>
      <c r="D209" s="47"/>
      <c r="E209" s="47"/>
      <c r="F209" s="47"/>
      <c r="G209" s="47"/>
      <c r="H209" s="47"/>
      <c r="I209" s="47"/>
      <c r="J209" s="85"/>
      <c r="K209" s="63"/>
      <c r="L209" s="111"/>
      <c r="M209" s="111"/>
      <c r="N209" s="22"/>
      <c r="O209" s="17"/>
      <c r="P209" s="17"/>
      <c r="Q209" s="17"/>
      <c r="R209" s="17"/>
    </row>
    <row r="210" spans="1:18" ht="15.75" customHeight="1" x14ac:dyDescent="0.2">
      <c r="A210" s="2">
        <v>196</v>
      </c>
      <c r="B210" s="12" t="s">
        <v>27</v>
      </c>
      <c r="C210" s="85">
        <f t="shared" si="93"/>
        <v>0</v>
      </c>
      <c r="D210" s="47">
        <f>D211+D212</f>
        <v>0</v>
      </c>
      <c r="E210" s="47">
        <f t="shared" ref="E210:H210" si="120">E211+E212</f>
        <v>0</v>
      </c>
      <c r="F210" s="47">
        <f t="shared" si="120"/>
        <v>0</v>
      </c>
      <c r="G210" s="47">
        <f t="shared" si="120"/>
        <v>0</v>
      </c>
      <c r="H210" s="47">
        <f t="shared" si="120"/>
        <v>0</v>
      </c>
      <c r="I210" s="47">
        <f t="shared" ref="I210:K210" si="121">I211+I212</f>
        <v>0</v>
      </c>
      <c r="J210" s="85">
        <f t="shared" ref="J210" si="122">J211+J212</f>
        <v>0</v>
      </c>
      <c r="K210" s="63">
        <f t="shared" si="121"/>
        <v>0</v>
      </c>
      <c r="L210" s="111" t="s">
        <v>4</v>
      </c>
      <c r="M210" s="111"/>
      <c r="N210" s="22"/>
      <c r="O210" s="17"/>
      <c r="P210" s="17"/>
      <c r="Q210" s="17"/>
      <c r="R210" s="17"/>
    </row>
    <row r="211" spans="1:18" ht="15.75" customHeight="1" x14ac:dyDescent="0.2">
      <c r="A211" s="2">
        <v>197</v>
      </c>
      <c r="B211" s="12" t="s">
        <v>7</v>
      </c>
      <c r="C211" s="85">
        <f t="shared" si="93"/>
        <v>0</v>
      </c>
      <c r="D211" s="47">
        <v>0</v>
      </c>
      <c r="E211" s="47">
        <v>0</v>
      </c>
      <c r="F211" s="47">
        <v>0</v>
      </c>
      <c r="G211" s="47">
        <v>0</v>
      </c>
      <c r="H211" s="47">
        <v>0</v>
      </c>
      <c r="I211" s="47">
        <v>0</v>
      </c>
      <c r="J211" s="85">
        <v>0</v>
      </c>
      <c r="K211" s="63">
        <v>0</v>
      </c>
      <c r="L211" s="111" t="s">
        <v>4</v>
      </c>
      <c r="M211" s="111"/>
      <c r="N211" s="22"/>
      <c r="O211" s="17"/>
      <c r="P211" s="17"/>
      <c r="Q211" s="17"/>
      <c r="R211" s="17"/>
    </row>
    <row r="212" spans="1:18" ht="15.75" customHeight="1" x14ac:dyDescent="0.2">
      <c r="A212" s="2">
        <v>198</v>
      </c>
      <c r="B212" s="12" t="s">
        <v>13</v>
      </c>
      <c r="C212" s="85">
        <f t="shared" si="93"/>
        <v>0</v>
      </c>
      <c r="D212" s="47">
        <v>0</v>
      </c>
      <c r="E212" s="47">
        <v>0</v>
      </c>
      <c r="F212" s="47">
        <v>0</v>
      </c>
      <c r="G212" s="47">
        <v>0</v>
      </c>
      <c r="H212" s="47">
        <v>0</v>
      </c>
      <c r="I212" s="47">
        <v>0</v>
      </c>
      <c r="J212" s="85">
        <v>0</v>
      </c>
      <c r="K212" s="63">
        <v>0</v>
      </c>
      <c r="L212" s="111" t="s">
        <v>4</v>
      </c>
      <c r="M212" s="111"/>
      <c r="N212" s="22"/>
      <c r="O212" s="17"/>
      <c r="P212" s="17"/>
      <c r="Q212" s="17"/>
      <c r="R212" s="17"/>
    </row>
    <row r="213" spans="1:18" ht="15.75" customHeight="1" x14ac:dyDescent="0.2">
      <c r="A213" s="2">
        <v>199</v>
      </c>
      <c r="B213" s="12" t="s">
        <v>18</v>
      </c>
      <c r="C213" s="85">
        <f t="shared" si="93"/>
        <v>0</v>
      </c>
      <c r="D213" s="47">
        <v>0</v>
      </c>
      <c r="E213" s="47">
        <v>0</v>
      </c>
      <c r="F213" s="47">
        <v>0</v>
      </c>
      <c r="G213" s="47">
        <v>0</v>
      </c>
      <c r="H213" s="47">
        <v>0</v>
      </c>
      <c r="I213" s="47">
        <v>0</v>
      </c>
      <c r="J213" s="85">
        <v>0</v>
      </c>
      <c r="K213" s="63">
        <v>0</v>
      </c>
      <c r="L213" s="111" t="s">
        <v>4</v>
      </c>
      <c r="M213" s="111"/>
      <c r="N213" s="22"/>
      <c r="O213" s="17"/>
      <c r="P213" s="17"/>
      <c r="Q213" s="17"/>
      <c r="R213" s="17"/>
    </row>
    <row r="214" spans="1:18" ht="73.5" customHeight="1" x14ac:dyDescent="0.2">
      <c r="A214" s="2">
        <v>200</v>
      </c>
      <c r="B214" s="6" t="s">
        <v>79</v>
      </c>
      <c r="C214" s="85">
        <f t="shared" si="93"/>
        <v>11277.77576</v>
      </c>
      <c r="D214" s="10">
        <f t="shared" ref="D214:G214" si="123">D215+D216+D217+D218</f>
        <v>7210.8766800000003</v>
      </c>
      <c r="E214" s="10">
        <f t="shared" si="123"/>
        <v>4066.8990800000001</v>
      </c>
      <c r="F214" s="10">
        <f t="shared" si="123"/>
        <v>0</v>
      </c>
      <c r="G214" s="10">
        <f t="shared" si="123"/>
        <v>0</v>
      </c>
      <c r="H214" s="10">
        <f>H215+H216+H217+H218</f>
        <v>0</v>
      </c>
      <c r="I214" s="10">
        <f>I215+I216+I217+I218</f>
        <v>0</v>
      </c>
      <c r="J214" s="10">
        <f>J215+J216+J217+J218</f>
        <v>0</v>
      </c>
      <c r="K214" s="10">
        <f>K215+K216+K217+K218</f>
        <v>0</v>
      </c>
      <c r="L214" s="111">
        <v>31.32</v>
      </c>
      <c r="M214" s="111"/>
      <c r="N214" s="110"/>
      <c r="O214" s="109"/>
      <c r="P214" s="109"/>
      <c r="Q214" s="109"/>
      <c r="R214" s="109"/>
    </row>
    <row r="215" spans="1:18" ht="21" customHeight="1" x14ac:dyDescent="0.2">
      <c r="A215" s="2">
        <v>201</v>
      </c>
      <c r="B215" s="12" t="s">
        <v>17</v>
      </c>
      <c r="C215" s="85">
        <f t="shared" si="93"/>
        <v>0</v>
      </c>
      <c r="D215" s="47">
        <v>0</v>
      </c>
      <c r="E215" s="47">
        <v>0</v>
      </c>
      <c r="F215" s="47">
        <v>0</v>
      </c>
      <c r="G215" s="47">
        <v>0</v>
      </c>
      <c r="H215" s="47">
        <v>0</v>
      </c>
      <c r="I215" s="47">
        <v>0</v>
      </c>
      <c r="J215" s="85">
        <v>0</v>
      </c>
      <c r="K215" s="63">
        <v>0</v>
      </c>
      <c r="L215" s="111" t="s">
        <v>4</v>
      </c>
      <c r="M215" s="111"/>
      <c r="N215" s="22"/>
      <c r="O215" s="17"/>
      <c r="P215" s="17"/>
      <c r="Q215" s="17"/>
      <c r="R215" s="17"/>
    </row>
    <row r="216" spans="1:18" ht="22.5" customHeight="1" x14ac:dyDescent="0.2">
      <c r="A216" s="2">
        <v>202</v>
      </c>
      <c r="B216" s="12" t="s">
        <v>7</v>
      </c>
      <c r="C216" s="85">
        <f t="shared" si="93"/>
        <v>11277.77576</v>
      </c>
      <c r="D216" s="47">
        <v>7210.8766800000003</v>
      </c>
      <c r="E216" s="47">
        <v>4066.8990800000001</v>
      </c>
      <c r="F216" s="47">
        <v>0</v>
      </c>
      <c r="G216" s="47">
        <v>0</v>
      </c>
      <c r="H216" s="47">
        <v>0</v>
      </c>
      <c r="I216" s="47">
        <v>0</v>
      </c>
      <c r="J216" s="85">
        <v>0</v>
      </c>
      <c r="K216" s="63">
        <v>0</v>
      </c>
      <c r="L216" s="111" t="s">
        <v>4</v>
      </c>
      <c r="M216" s="111"/>
      <c r="N216" s="110"/>
      <c r="O216" s="109"/>
      <c r="P216" s="109"/>
      <c r="Q216" s="109"/>
      <c r="R216" s="109"/>
    </row>
    <row r="217" spans="1:18" s="18" customFormat="1" ht="20.25" customHeight="1" x14ac:dyDescent="0.2">
      <c r="A217" s="2">
        <v>203</v>
      </c>
      <c r="B217" s="12" t="s">
        <v>13</v>
      </c>
      <c r="C217" s="85">
        <f t="shared" si="93"/>
        <v>0</v>
      </c>
      <c r="D217" s="47">
        <v>0</v>
      </c>
      <c r="E217" s="47">
        <v>0</v>
      </c>
      <c r="F217" s="47">
        <v>0</v>
      </c>
      <c r="G217" s="47">
        <v>0</v>
      </c>
      <c r="H217" s="47">
        <v>0</v>
      </c>
      <c r="I217" s="47">
        <v>0</v>
      </c>
      <c r="J217" s="85">
        <v>0</v>
      </c>
      <c r="K217" s="63">
        <v>0</v>
      </c>
      <c r="L217" s="111" t="s">
        <v>4</v>
      </c>
      <c r="M217" s="111"/>
      <c r="N217" s="125"/>
      <c r="O217" s="124"/>
      <c r="P217" s="124"/>
      <c r="Q217" s="124"/>
      <c r="R217" s="124"/>
    </row>
    <row r="218" spans="1:18" s="15" customFormat="1" ht="20.25" customHeight="1" x14ac:dyDescent="0.2">
      <c r="A218" s="2">
        <v>204</v>
      </c>
      <c r="B218" s="12" t="s">
        <v>18</v>
      </c>
      <c r="C218" s="85">
        <f t="shared" si="93"/>
        <v>0</v>
      </c>
      <c r="D218" s="47">
        <v>0</v>
      </c>
      <c r="E218" s="47">
        <v>0</v>
      </c>
      <c r="F218" s="47">
        <v>0</v>
      </c>
      <c r="G218" s="47">
        <v>0</v>
      </c>
      <c r="H218" s="47">
        <v>0</v>
      </c>
      <c r="I218" s="47">
        <v>0</v>
      </c>
      <c r="J218" s="85">
        <v>0</v>
      </c>
      <c r="K218" s="63">
        <v>0</v>
      </c>
      <c r="L218" s="111" t="s">
        <v>4</v>
      </c>
      <c r="M218" s="111"/>
      <c r="N218" s="21"/>
      <c r="O218" s="20"/>
      <c r="P218" s="20"/>
      <c r="Q218" s="20"/>
      <c r="R218" s="20"/>
    </row>
    <row r="219" spans="1:18" ht="42.75" customHeight="1" x14ac:dyDescent="0.2">
      <c r="A219" s="2">
        <v>205</v>
      </c>
      <c r="B219" s="6" t="s">
        <v>80</v>
      </c>
      <c r="C219" s="85">
        <f t="shared" si="93"/>
        <v>7972.0298300000004</v>
      </c>
      <c r="D219" s="10">
        <f t="shared" ref="D219:I219" si="124">D220+D221+D222+D223</f>
        <v>7459.9000000000005</v>
      </c>
      <c r="E219" s="10">
        <f t="shared" si="124"/>
        <v>512.12982999999997</v>
      </c>
      <c r="F219" s="10">
        <f t="shared" si="124"/>
        <v>0</v>
      </c>
      <c r="G219" s="10">
        <f t="shared" si="124"/>
        <v>0</v>
      </c>
      <c r="H219" s="10">
        <f t="shared" si="124"/>
        <v>0</v>
      </c>
      <c r="I219" s="10">
        <f t="shared" si="124"/>
        <v>0</v>
      </c>
      <c r="J219" s="10">
        <f>J220+J221+J222+J223</f>
        <v>0</v>
      </c>
      <c r="K219" s="10">
        <f>K220+K221+K222+K223</f>
        <v>0</v>
      </c>
      <c r="L219" s="111">
        <v>31.32</v>
      </c>
      <c r="M219" s="111"/>
      <c r="N219" s="110"/>
      <c r="O219" s="109"/>
      <c r="P219" s="109"/>
      <c r="Q219" s="109"/>
      <c r="R219" s="109"/>
    </row>
    <row r="220" spans="1:18" ht="21" customHeight="1" x14ac:dyDescent="0.2">
      <c r="A220" s="2">
        <v>206</v>
      </c>
      <c r="B220" s="12" t="s">
        <v>17</v>
      </c>
      <c r="C220" s="85">
        <f t="shared" si="93"/>
        <v>0</v>
      </c>
      <c r="D220" s="47">
        <v>0</v>
      </c>
      <c r="E220" s="47">
        <v>0</v>
      </c>
      <c r="F220" s="47">
        <v>0</v>
      </c>
      <c r="G220" s="47">
        <v>0</v>
      </c>
      <c r="H220" s="47">
        <v>0</v>
      </c>
      <c r="I220" s="47">
        <v>0</v>
      </c>
      <c r="J220" s="85">
        <v>0</v>
      </c>
      <c r="K220" s="63">
        <v>0</v>
      </c>
      <c r="L220" s="111" t="s">
        <v>4</v>
      </c>
      <c r="M220" s="111"/>
      <c r="N220" s="22"/>
      <c r="O220" s="17"/>
      <c r="P220" s="17"/>
      <c r="Q220" s="17"/>
      <c r="R220" s="17"/>
    </row>
    <row r="221" spans="1:18" s="18" customFormat="1" ht="22.5" customHeight="1" x14ac:dyDescent="0.2">
      <c r="A221" s="2">
        <v>207</v>
      </c>
      <c r="B221" s="12" t="s">
        <v>7</v>
      </c>
      <c r="C221" s="85">
        <f t="shared" si="93"/>
        <v>7577.42983</v>
      </c>
      <c r="D221" s="47">
        <v>7065.3</v>
      </c>
      <c r="E221" s="47">
        <v>512.12982999999997</v>
      </c>
      <c r="F221" s="47">
        <v>0</v>
      </c>
      <c r="G221" s="47">
        <v>0</v>
      </c>
      <c r="H221" s="47">
        <v>0</v>
      </c>
      <c r="I221" s="47">
        <v>0</v>
      </c>
      <c r="J221" s="85">
        <v>0</v>
      </c>
      <c r="K221" s="63">
        <v>0</v>
      </c>
      <c r="L221" s="111" t="s">
        <v>4</v>
      </c>
      <c r="M221" s="111"/>
      <c r="N221" s="127">
        <f>D222+E222+F222+G222+H222</f>
        <v>394.6</v>
      </c>
      <c r="O221" s="109"/>
      <c r="P221" s="109"/>
      <c r="Q221" s="109"/>
      <c r="R221" s="109"/>
    </row>
    <row r="222" spans="1:18" s="15" customFormat="1" ht="20.25" customHeight="1" x14ac:dyDescent="0.2">
      <c r="A222" s="2">
        <v>208</v>
      </c>
      <c r="B222" s="12" t="s">
        <v>13</v>
      </c>
      <c r="C222" s="85">
        <f t="shared" si="93"/>
        <v>394.6</v>
      </c>
      <c r="D222" s="47">
        <v>394.6</v>
      </c>
      <c r="E222" s="47">
        <v>0</v>
      </c>
      <c r="F222" s="47">
        <v>0</v>
      </c>
      <c r="G222" s="47">
        <v>0</v>
      </c>
      <c r="H222" s="47">
        <v>0</v>
      </c>
      <c r="I222" s="47">
        <v>0</v>
      </c>
      <c r="J222" s="85">
        <v>0</v>
      </c>
      <c r="K222" s="63">
        <v>0</v>
      </c>
      <c r="L222" s="111" t="s">
        <v>4</v>
      </c>
      <c r="M222" s="111"/>
      <c r="N222" s="110"/>
      <c r="O222" s="109"/>
      <c r="P222" s="109"/>
      <c r="Q222" s="109"/>
      <c r="R222" s="109"/>
    </row>
    <row r="223" spans="1:18" s="15" customFormat="1" ht="20.25" customHeight="1" x14ac:dyDescent="0.2">
      <c r="A223" s="2">
        <v>209</v>
      </c>
      <c r="B223" s="54" t="s">
        <v>18</v>
      </c>
      <c r="C223" s="85">
        <f t="shared" si="93"/>
        <v>0</v>
      </c>
      <c r="D223" s="55">
        <v>0</v>
      </c>
      <c r="E223" s="55">
        <v>0</v>
      </c>
      <c r="F223" s="55">
        <v>0</v>
      </c>
      <c r="G223" s="55">
        <v>0</v>
      </c>
      <c r="H223" s="55">
        <v>0</v>
      </c>
      <c r="I223" s="55">
        <v>0</v>
      </c>
      <c r="J223" s="85">
        <v>0</v>
      </c>
      <c r="K223" s="63">
        <v>0</v>
      </c>
      <c r="L223" s="111" t="s">
        <v>4</v>
      </c>
      <c r="M223" s="111"/>
      <c r="N223" s="56"/>
      <c r="O223" s="57"/>
      <c r="P223" s="57"/>
      <c r="Q223" s="57"/>
      <c r="R223" s="57"/>
    </row>
    <row r="224" spans="1:18" s="15" customFormat="1" ht="63" customHeight="1" x14ac:dyDescent="0.2">
      <c r="A224" s="2">
        <v>210</v>
      </c>
      <c r="B224" s="6" t="s">
        <v>81</v>
      </c>
      <c r="C224" s="10">
        <f t="shared" ref="C224:F224" si="125">C225+C226+C227+C228</f>
        <v>5721.2749999999996</v>
      </c>
      <c r="D224" s="10">
        <f t="shared" si="125"/>
        <v>0</v>
      </c>
      <c r="E224" s="10">
        <f t="shared" si="125"/>
        <v>0</v>
      </c>
      <c r="F224" s="10">
        <f t="shared" si="125"/>
        <v>0</v>
      </c>
      <c r="G224" s="10">
        <f>G225+G226+G227+G228</f>
        <v>5270</v>
      </c>
      <c r="H224" s="10">
        <f>H225+H226+H227+H228</f>
        <v>451.27499999999998</v>
      </c>
      <c r="I224" s="10">
        <f t="shared" ref="I224:K224" si="126">I225+I226+I227+I228</f>
        <v>0</v>
      </c>
      <c r="J224" s="10">
        <f t="shared" si="126"/>
        <v>0</v>
      </c>
      <c r="K224" s="10">
        <f t="shared" si="126"/>
        <v>0</v>
      </c>
      <c r="L224" s="111">
        <v>34</v>
      </c>
      <c r="M224" s="111"/>
      <c r="N224" s="56"/>
      <c r="O224" s="57"/>
      <c r="P224" s="57"/>
      <c r="Q224" s="57"/>
      <c r="R224" s="57"/>
    </row>
    <row r="225" spans="1:18" s="15" customFormat="1" ht="20.25" customHeight="1" x14ac:dyDescent="0.2">
      <c r="A225" s="2">
        <v>211</v>
      </c>
      <c r="B225" s="54" t="s">
        <v>17</v>
      </c>
      <c r="C225" s="85">
        <f t="shared" si="93"/>
        <v>0</v>
      </c>
      <c r="D225" s="55">
        <v>0</v>
      </c>
      <c r="E225" s="55">
        <v>0</v>
      </c>
      <c r="F225" s="55">
        <v>0</v>
      </c>
      <c r="G225" s="55">
        <v>0</v>
      </c>
      <c r="H225" s="55">
        <v>0</v>
      </c>
      <c r="I225" s="55">
        <v>0</v>
      </c>
      <c r="J225" s="85">
        <v>0</v>
      </c>
      <c r="K225" s="63">
        <v>0</v>
      </c>
      <c r="L225" s="111" t="s">
        <v>4</v>
      </c>
      <c r="M225" s="111"/>
      <c r="N225" s="56"/>
      <c r="O225" s="57"/>
      <c r="P225" s="57"/>
      <c r="Q225" s="57"/>
      <c r="R225" s="57"/>
    </row>
    <row r="226" spans="1:18" s="15" customFormat="1" ht="20.25" customHeight="1" x14ac:dyDescent="0.2">
      <c r="A226" s="2">
        <v>212</v>
      </c>
      <c r="B226" s="54" t="s">
        <v>7</v>
      </c>
      <c r="C226" s="85">
        <f t="shared" si="93"/>
        <v>0</v>
      </c>
      <c r="D226" s="55">
        <v>0</v>
      </c>
      <c r="E226" s="55">
        <v>0</v>
      </c>
      <c r="F226" s="55">
        <v>0</v>
      </c>
      <c r="G226" s="55">
        <v>0</v>
      </c>
      <c r="H226" s="55">
        <v>0</v>
      </c>
      <c r="I226" s="55">
        <v>0</v>
      </c>
      <c r="J226" s="85">
        <v>0</v>
      </c>
      <c r="K226" s="63">
        <v>0</v>
      </c>
      <c r="L226" s="111" t="s">
        <v>4</v>
      </c>
      <c r="M226" s="111"/>
      <c r="N226" s="56"/>
      <c r="O226" s="57"/>
      <c r="P226" s="57"/>
      <c r="Q226" s="57"/>
      <c r="R226" s="57"/>
    </row>
    <row r="227" spans="1:18" s="15" customFormat="1" ht="20.25" customHeight="1" x14ac:dyDescent="0.2">
      <c r="A227" s="2">
        <v>213</v>
      </c>
      <c r="B227" s="100" t="s">
        <v>13</v>
      </c>
      <c r="C227" s="101">
        <f t="shared" ref="C227:C231" si="127">D227+E227+F227+G227+H227+I227+J227+K227</f>
        <v>5721.2749999999996</v>
      </c>
      <c r="D227" s="101">
        <v>0</v>
      </c>
      <c r="E227" s="101">
        <v>0</v>
      </c>
      <c r="F227" s="101">
        <v>0</v>
      </c>
      <c r="G227" s="101">
        <v>5270</v>
      </c>
      <c r="H227" s="101">
        <v>451.27499999999998</v>
      </c>
      <c r="I227" s="101">
        <v>0</v>
      </c>
      <c r="J227" s="101">
        <v>0</v>
      </c>
      <c r="K227" s="101">
        <v>0</v>
      </c>
      <c r="L227" s="111" t="s">
        <v>4</v>
      </c>
      <c r="M227" s="111"/>
      <c r="N227" s="98"/>
      <c r="O227" s="99"/>
      <c r="P227" s="99"/>
      <c r="Q227" s="99"/>
      <c r="R227" s="99"/>
    </row>
    <row r="228" spans="1:18" s="15" customFormat="1" ht="20.25" customHeight="1" x14ac:dyDescent="0.2">
      <c r="A228" s="2">
        <v>214</v>
      </c>
      <c r="B228" s="100" t="s">
        <v>18</v>
      </c>
      <c r="C228" s="101">
        <f t="shared" si="127"/>
        <v>0</v>
      </c>
      <c r="D228" s="101">
        <v>0</v>
      </c>
      <c r="E228" s="101">
        <v>0</v>
      </c>
      <c r="F228" s="101">
        <v>0</v>
      </c>
      <c r="G228" s="101">
        <v>0</v>
      </c>
      <c r="H228" s="101">
        <v>0</v>
      </c>
      <c r="I228" s="101">
        <v>0</v>
      </c>
      <c r="J228" s="101">
        <v>0</v>
      </c>
      <c r="K228" s="101">
        <v>0</v>
      </c>
      <c r="L228" s="111" t="s">
        <v>4</v>
      </c>
      <c r="M228" s="111"/>
      <c r="N228" s="98"/>
      <c r="O228" s="99"/>
      <c r="P228" s="99"/>
      <c r="Q228" s="99"/>
      <c r="R228" s="99"/>
    </row>
    <row r="229" spans="1:18" s="15" customFormat="1" ht="63" customHeight="1" x14ac:dyDescent="0.2">
      <c r="A229" s="2">
        <v>215</v>
      </c>
      <c r="B229" s="6" t="s">
        <v>82</v>
      </c>
      <c r="C229" s="10">
        <f t="shared" ref="C229:J229" si="128">C230+C231+C232+C233</f>
        <v>97250.057849999997</v>
      </c>
      <c r="D229" s="10">
        <f t="shared" si="128"/>
        <v>0</v>
      </c>
      <c r="E229" s="10">
        <f t="shared" si="128"/>
        <v>0</v>
      </c>
      <c r="F229" s="10">
        <f t="shared" si="128"/>
        <v>0</v>
      </c>
      <c r="G229" s="10">
        <f t="shared" si="128"/>
        <v>0</v>
      </c>
      <c r="H229" s="10">
        <f t="shared" si="128"/>
        <v>0</v>
      </c>
      <c r="I229" s="10">
        <f t="shared" si="128"/>
        <v>79512.934020000001</v>
      </c>
      <c r="J229" s="10">
        <f t="shared" si="128"/>
        <v>17737.12383</v>
      </c>
      <c r="K229" s="10">
        <f>K230+K231+K232+K233</f>
        <v>0</v>
      </c>
      <c r="L229" s="111">
        <v>31</v>
      </c>
      <c r="M229" s="111"/>
      <c r="N229" s="98"/>
      <c r="O229" s="99"/>
      <c r="P229" s="99"/>
      <c r="Q229" s="99"/>
      <c r="R229" s="99"/>
    </row>
    <row r="230" spans="1:18" s="15" customFormat="1" ht="20.25" customHeight="1" x14ac:dyDescent="0.2">
      <c r="A230" s="2">
        <v>216</v>
      </c>
      <c r="B230" s="100" t="s">
        <v>17</v>
      </c>
      <c r="C230" s="101">
        <f t="shared" si="127"/>
        <v>0</v>
      </c>
      <c r="D230" s="101">
        <v>0</v>
      </c>
      <c r="E230" s="101">
        <v>0</v>
      </c>
      <c r="F230" s="101">
        <v>0</v>
      </c>
      <c r="G230" s="101">
        <v>0</v>
      </c>
      <c r="H230" s="101">
        <v>0</v>
      </c>
      <c r="I230" s="101">
        <v>0</v>
      </c>
      <c r="J230" s="101">
        <v>0</v>
      </c>
      <c r="K230" s="101">
        <v>0</v>
      </c>
      <c r="L230" s="111" t="s">
        <v>4</v>
      </c>
      <c r="M230" s="111"/>
      <c r="N230" s="98"/>
      <c r="O230" s="99"/>
      <c r="P230" s="99"/>
      <c r="Q230" s="99"/>
      <c r="R230" s="99"/>
    </row>
    <row r="231" spans="1:18" s="15" customFormat="1" ht="20.25" customHeight="1" x14ac:dyDescent="0.2">
      <c r="A231" s="2">
        <v>217</v>
      </c>
      <c r="B231" s="100" t="s">
        <v>7</v>
      </c>
      <c r="C231" s="101">
        <f t="shared" si="127"/>
        <v>95248.9</v>
      </c>
      <c r="D231" s="101">
        <v>0</v>
      </c>
      <c r="E231" s="101">
        <v>0</v>
      </c>
      <c r="F231" s="101">
        <v>0</v>
      </c>
      <c r="G231" s="101">
        <v>0</v>
      </c>
      <c r="H231" s="101">
        <v>0</v>
      </c>
      <c r="I231" s="101">
        <v>78043.899999999994</v>
      </c>
      <c r="J231" s="101">
        <v>17205</v>
      </c>
      <c r="K231" s="101">
        <v>0</v>
      </c>
      <c r="L231" s="111" t="s">
        <v>4</v>
      </c>
      <c r="M231" s="111"/>
      <c r="N231" s="98"/>
      <c r="O231" s="99"/>
      <c r="P231" s="99"/>
      <c r="Q231" s="99"/>
      <c r="R231" s="99"/>
    </row>
    <row r="232" spans="1:18" s="15" customFormat="1" ht="20.25" customHeight="1" x14ac:dyDescent="0.2">
      <c r="A232" s="2">
        <v>218</v>
      </c>
      <c r="B232" s="100" t="s">
        <v>13</v>
      </c>
      <c r="C232" s="101">
        <f t="shared" ref="C232:C233" si="129">D232+E232+F232+G232+H232+I232+J232+K232</f>
        <v>2001.1578500000001</v>
      </c>
      <c r="D232" s="101">
        <v>0</v>
      </c>
      <c r="E232" s="101">
        <v>0</v>
      </c>
      <c r="F232" s="101">
        <v>0</v>
      </c>
      <c r="G232" s="101">
        <v>0</v>
      </c>
      <c r="H232" s="101">
        <v>0</v>
      </c>
      <c r="I232" s="101">
        <v>1469.0340200000001</v>
      </c>
      <c r="J232" s="101">
        <v>532.12383</v>
      </c>
      <c r="K232" s="101">
        <v>0</v>
      </c>
      <c r="L232" s="111" t="s">
        <v>4</v>
      </c>
      <c r="M232" s="111"/>
      <c r="N232" s="98"/>
      <c r="O232" s="99"/>
      <c r="P232" s="99"/>
      <c r="Q232" s="99"/>
      <c r="R232" s="99"/>
    </row>
    <row r="233" spans="1:18" s="15" customFormat="1" ht="20.25" customHeight="1" x14ac:dyDescent="0.2">
      <c r="A233" s="2">
        <v>219</v>
      </c>
      <c r="B233" s="100" t="s">
        <v>18</v>
      </c>
      <c r="C233" s="101">
        <f t="shared" si="129"/>
        <v>0</v>
      </c>
      <c r="D233" s="101">
        <v>0</v>
      </c>
      <c r="E233" s="101">
        <v>0</v>
      </c>
      <c r="F233" s="101">
        <v>0</v>
      </c>
      <c r="G233" s="101">
        <v>0</v>
      </c>
      <c r="H233" s="101">
        <v>0</v>
      </c>
      <c r="I233" s="101">
        <v>0</v>
      </c>
      <c r="J233" s="101">
        <v>0</v>
      </c>
      <c r="K233" s="101">
        <v>0</v>
      </c>
      <c r="L233" s="111" t="s">
        <v>4</v>
      </c>
      <c r="M233" s="111"/>
      <c r="N233" s="98"/>
      <c r="O233" s="99"/>
      <c r="P233" s="99"/>
      <c r="Q233" s="99"/>
      <c r="R233" s="99"/>
    </row>
    <row r="234" spans="1:18" s="51" customFormat="1" ht="30" customHeight="1" x14ac:dyDescent="0.2">
      <c r="A234" s="2">
        <v>220</v>
      </c>
      <c r="B234" s="117" t="s">
        <v>59</v>
      </c>
      <c r="C234" s="117"/>
      <c r="D234" s="117"/>
      <c r="E234" s="117"/>
      <c r="F234" s="117"/>
      <c r="G234" s="117"/>
      <c r="H234" s="117"/>
      <c r="I234" s="117"/>
      <c r="J234" s="117"/>
      <c r="K234" s="117"/>
      <c r="L234" s="117"/>
      <c r="M234" s="117"/>
      <c r="N234" s="118"/>
      <c r="O234" s="118"/>
      <c r="P234" s="118"/>
      <c r="Q234" s="118"/>
      <c r="R234" s="118"/>
    </row>
    <row r="235" spans="1:18" ht="30" customHeight="1" x14ac:dyDescent="0.2">
      <c r="A235" s="2">
        <v>221</v>
      </c>
      <c r="B235" s="12" t="s">
        <v>25</v>
      </c>
      <c r="C235" s="85">
        <f t="shared" ref="C235:C289" si="130">D235+E235+F235+G235+H235+I235+J235+K235</f>
        <v>1090797.97749</v>
      </c>
      <c r="D235" s="50">
        <f t="shared" ref="D235:H235" si="131">D236+D237+D238+D239</f>
        <v>14682.01417</v>
      </c>
      <c r="E235" s="50">
        <f t="shared" si="131"/>
        <v>20602.230739999999</v>
      </c>
      <c r="F235" s="50">
        <f t="shared" si="131"/>
        <v>63763.094140000001</v>
      </c>
      <c r="G235" s="50">
        <f>G236+G237+G238+G239</f>
        <v>146694.65811000002</v>
      </c>
      <c r="H235" s="50">
        <f t="shared" si="131"/>
        <v>212697.56825000001</v>
      </c>
      <c r="I235" s="50">
        <f>I236+I237+I238+I239</f>
        <v>314936.53590999998</v>
      </c>
      <c r="J235" s="50">
        <f>J236+J237+J238+J239</f>
        <v>227321.87617</v>
      </c>
      <c r="K235" s="50">
        <f>K236+K237+K238+K239</f>
        <v>90100</v>
      </c>
      <c r="L235" s="111" t="s">
        <v>4</v>
      </c>
      <c r="M235" s="111"/>
      <c r="N235" s="120">
        <f>D235+E235+F235+G235+H235</f>
        <v>458439.56541000004</v>
      </c>
      <c r="O235" s="109"/>
      <c r="P235" s="109"/>
      <c r="Q235" s="109"/>
      <c r="R235" s="109"/>
    </row>
    <row r="236" spans="1:18" ht="18" customHeight="1" x14ac:dyDescent="0.2">
      <c r="A236" s="2">
        <v>222</v>
      </c>
      <c r="B236" s="12" t="s">
        <v>17</v>
      </c>
      <c r="C236" s="85">
        <f t="shared" si="130"/>
        <v>42991.5</v>
      </c>
      <c r="D236" s="47">
        <v>0</v>
      </c>
      <c r="E236" s="47">
        <v>0</v>
      </c>
      <c r="F236" s="47">
        <v>0</v>
      </c>
      <c r="G236" s="47">
        <f>G241+G246</f>
        <v>28661</v>
      </c>
      <c r="H236" s="81">
        <f>H241+H246</f>
        <v>14330.5</v>
      </c>
      <c r="I236" s="50">
        <v>0</v>
      </c>
      <c r="J236" s="50">
        <v>0</v>
      </c>
      <c r="K236" s="50">
        <v>0</v>
      </c>
      <c r="L236" s="111" t="s">
        <v>4</v>
      </c>
      <c r="M236" s="111"/>
      <c r="N236" s="23"/>
      <c r="O236" s="17"/>
      <c r="P236" s="17"/>
      <c r="Q236" s="17"/>
      <c r="R236" s="17"/>
    </row>
    <row r="237" spans="1:18" ht="24" customHeight="1" x14ac:dyDescent="0.2">
      <c r="A237" s="2">
        <v>223</v>
      </c>
      <c r="B237" s="12" t="s">
        <v>7</v>
      </c>
      <c r="C237" s="85">
        <f t="shared" si="130"/>
        <v>144018</v>
      </c>
      <c r="D237" s="47">
        <f t="shared" ref="D237:H237" si="132">D242+D247</f>
        <v>0</v>
      </c>
      <c r="E237" s="47">
        <f t="shared" si="132"/>
        <v>0</v>
      </c>
      <c r="F237" s="47">
        <f t="shared" si="132"/>
        <v>0</v>
      </c>
      <c r="G237" s="47">
        <f t="shared" si="132"/>
        <v>19858</v>
      </c>
      <c r="H237" s="50">
        <f t="shared" si="132"/>
        <v>0</v>
      </c>
      <c r="I237" s="50">
        <f t="shared" ref="I237:K238" si="133">I242+I247</f>
        <v>124160</v>
      </c>
      <c r="J237" s="50">
        <f t="shared" ref="J237" si="134">J242+J247</f>
        <v>0</v>
      </c>
      <c r="K237" s="50">
        <f t="shared" si="133"/>
        <v>0</v>
      </c>
      <c r="L237" s="111" t="s">
        <v>4</v>
      </c>
      <c r="M237" s="111"/>
      <c r="N237" s="120">
        <f>D237+E237+F237+G237+H237</f>
        <v>19858</v>
      </c>
      <c r="O237" s="109"/>
      <c r="P237" s="109"/>
      <c r="Q237" s="109"/>
      <c r="R237" s="109"/>
    </row>
    <row r="238" spans="1:18" ht="29.25" customHeight="1" x14ac:dyDescent="0.2">
      <c r="A238" s="2">
        <v>224</v>
      </c>
      <c r="B238" s="12" t="s">
        <v>13</v>
      </c>
      <c r="C238" s="85">
        <f t="shared" si="130"/>
        <v>903788.47748999996</v>
      </c>
      <c r="D238" s="47">
        <f t="shared" ref="D238:E238" si="135">D243+D248</f>
        <v>14682.01417</v>
      </c>
      <c r="E238" s="47">
        <f t="shared" si="135"/>
        <v>20602.230739999999</v>
      </c>
      <c r="F238" s="47">
        <f>F243+F248</f>
        <v>63763.094140000001</v>
      </c>
      <c r="G238" s="47">
        <f t="shared" ref="G238:H238" si="136">G243+G248</f>
        <v>98175.658110000004</v>
      </c>
      <c r="H238" s="47">
        <f t="shared" si="136"/>
        <v>198367.06825000001</v>
      </c>
      <c r="I238" s="47">
        <f t="shared" si="133"/>
        <v>190776.53591000001</v>
      </c>
      <c r="J238" s="85">
        <f t="shared" ref="J238" si="137">J243+J248</f>
        <v>227321.87617</v>
      </c>
      <c r="K238" s="67">
        <f t="shared" si="133"/>
        <v>90100</v>
      </c>
      <c r="L238" s="111" t="s">
        <v>4</v>
      </c>
      <c r="M238" s="111"/>
      <c r="N238" s="121">
        <f>D238+E238+F238+G238+H238</f>
        <v>395590.06541000004</v>
      </c>
      <c r="O238" s="122"/>
      <c r="P238" s="122"/>
      <c r="Q238" s="122"/>
      <c r="R238" s="122"/>
    </row>
    <row r="239" spans="1:18" ht="24" customHeight="1" x14ac:dyDescent="0.2">
      <c r="A239" s="2">
        <v>225</v>
      </c>
      <c r="B239" s="12" t="s">
        <v>18</v>
      </c>
      <c r="C239" s="85">
        <f t="shared" si="130"/>
        <v>0</v>
      </c>
      <c r="D239" s="47">
        <v>0</v>
      </c>
      <c r="E239" s="47">
        <v>0</v>
      </c>
      <c r="F239" s="47">
        <v>0</v>
      </c>
      <c r="G239" s="47">
        <v>0</v>
      </c>
      <c r="H239" s="47">
        <v>0</v>
      </c>
      <c r="I239" s="47">
        <v>0</v>
      </c>
      <c r="J239" s="85">
        <v>0</v>
      </c>
      <c r="K239" s="67">
        <v>0</v>
      </c>
      <c r="L239" s="111" t="s">
        <v>4</v>
      </c>
      <c r="M239" s="111"/>
      <c r="N239" s="26"/>
      <c r="O239" s="27"/>
      <c r="P239" s="27"/>
      <c r="Q239" s="27"/>
      <c r="R239" s="27"/>
    </row>
    <row r="240" spans="1:18" s="18" customFormat="1" ht="34.5" customHeight="1" x14ac:dyDescent="0.2">
      <c r="A240" s="2">
        <v>226</v>
      </c>
      <c r="B240" s="12" t="s">
        <v>24</v>
      </c>
      <c r="C240" s="85">
        <f t="shared" si="130"/>
        <v>561085.23944000003</v>
      </c>
      <c r="D240" s="47">
        <f t="shared" ref="D240:H240" si="138">D242+D243</f>
        <v>70.479010000000002</v>
      </c>
      <c r="E240" s="47">
        <f t="shared" si="138"/>
        <v>15699.72674</v>
      </c>
      <c r="F240" s="47">
        <f t="shared" si="138"/>
        <v>46257.78213</v>
      </c>
      <c r="G240" s="47">
        <f t="shared" si="138"/>
        <v>66795.871310000002</v>
      </c>
      <c r="H240" s="50">
        <f t="shared" si="138"/>
        <v>29351.609639999999</v>
      </c>
      <c r="I240" s="50">
        <f t="shared" ref="I240:K240" si="139">I242+I243</f>
        <v>160231.77061000001</v>
      </c>
      <c r="J240" s="50">
        <f>J242+J243</f>
        <v>203678</v>
      </c>
      <c r="K240" s="50">
        <f t="shared" si="139"/>
        <v>39000</v>
      </c>
      <c r="L240" s="111" t="s">
        <v>4</v>
      </c>
      <c r="M240" s="111"/>
      <c r="N240" s="123">
        <f>D240+E240+F240+G240+H240</f>
        <v>158175.46883</v>
      </c>
      <c r="O240" s="124"/>
      <c r="P240" s="124"/>
      <c r="Q240" s="124"/>
      <c r="R240" s="124"/>
    </row>
    <row r="241" spans="1:18" s="15" customFormat="1" ht="18" customHeight="1" x14ac:dyDescent="0.2">
      <c r="A241" s="2">
        <v>227</v>
      </c>
      <c r="B241" s="12" t="s">
        <v>17</v>
      </c>
      <c r="C241" s="85">
        <f t="shared" si="130"/>
        <v>0</v>
      </c>
      <c r="D241" s="47">
        <v>0</v>
      </c>
      <c r="E241" s="47">
        <v>0</v>
      </c>
      <c r="F241" s="47">
        <v>0</v>
      </c>
      <c r="G241" s="47">
        <v>0</v>
      </c>
      <c r="H241" s="50">
        <v>0</v>
      </c>
      <c r="I241" s="50">
        <v>0</v>
      </c>
      <c r="J241" s="50">
        <v>0</v>
      </c>
      <c r="K241" s="50">
        <v>0</v>
      </c>
      <c r="L241" s="111" t="s">
        <v>4</v>
      </c>
      <c r="M241" s="111"/>
      <c r="N241" s="28"/>
      <c r="O241" s="20"/>
      <c r="P241" s="20"/>
      <c r="Q241" s="20"/>
      <c r="R241" s="20"/>
    </row>
    <row r="242" spans="1:18" ht="22.5" customHeight="1" x14ac:dyDescent="0.2">
      <c r="A242" s="2">
        <v>228</v>
      </c>
      <c r="B242" s="12" t="s">
        <v>7</v>
      </c>
      <c r="C242" s="85">
        <f t="shared" si="130"/>
        <v>0</v>
      </c>
      <c r="D242" s="50">
        <f t="shared" ref="D242:G242" si="140">D253+D258</f>
        <v>0</v>
      </c>
      <c r="E242" s="50">
        <f t="shared" si="140"/>
        <v>0</v>
      </c>
      <c r="F242" s="50">
        <f t="shared" si="140"/>
        <v>0</v>
      </c>
      <c r="G242" s="50">
        <f t="shared" si="140"/>
        <v>0</v>
      </c>
      <c r="H242" s="50">
        <f t="shared" ref="H242:K243" si="141">H253+H258</f>
        <v>0</v>
      </c>
      <c r="I242" s="50">
        <f t="shared" si="141"/>
        <v>0</v>
      </c>
      <c r="J242" s="50">
        <f t="shared" ref="J242" si="142">J253+J258</f>
        <v>0</v>
      </c>
      <c r="K242" s="50">
        <f t="shared" si="141"/>
        <v>0</v>
      </c>
      <c r="L242" s="111" t="s">
        <v>4</v>
      </c>
      <c r="M242" s="111"/>
      <c r="N242" s="120">
        <f>D242+E242+F242+G242+H242</f>
        <v>0</v>
      </c>
      <c r="O242" s="109"/>
      <c r="P242" s="109"/>
      <c r="Q242" s="109"/>
      <c r="R242" s="109"/>
    </row>
    <row r="243" spans="1:18" s="18" customFormat="1" ht="27" customHeight="1" x14ac:dyDescent="0.2">
      <c r="A243" s="2">
        <v>229</v>
      </c>
      <c r="B243" s="12" t="s">
        <v>13</v>
      </c>
      <c r="C243" s="85">
        <f t="shared" si="130"/>
        <v>561085.23944000003</v>
      </c>
      <c r="D243" s="50">
        <f t="shared" ref="D243:E243" si="143">D254+D259</f>
        <v>70.479010000000002</v>
      </c>
      <c r="E243" s="50">
        <f t="shared" si="143"/>
        <v>15699.72674</v>
      </c>
      <c r="F243" s="50">
        <f>F254+F259+F284</f>
        <v>46257.78213</v>
      </c>
      <c r="G243" s="50">
        <f>G254+G259</f>
        <v>66795.871310000002</v>
      </c>
      <c r="H243" s="50">
        <f>H254+H259+H264</f>
        <v>29351.609639999999</v>
      </c>
      <c r="I243" s="50">
        <f>I254+I259+I264</f>
        <v>160231.77061000001</v>
      </c>
      <c r="J243" s="50">
        <f t="shared" ref="J243" si="144">J254+J259</f>
        <v>203678</v>
      </c>
      <c r="K243" s="50">
        <f t="shared" si="141"/>
        <v>39000</v>
      </c>
      <c r="L243" s="111" t="s">
        <v>4</v>
      </c>
      <c r="M243" s="111"/>
      <c r="N243" s="123">
        <f>D243+E243+F243+G243+H243</f>
        <v>158175.46883</v>
      </c>
      <c r="O243" s="124"/>
      <c r="P243" s="124"/>
      <c r="Q243" s="124"/>
      <c r="R243" s="124"/>
    </row>
    <row r="244" spans="1:18" s="15" customFormat="1" ht="27" customHeight="1" x14ac:dyDescent="0.2">
      <c r="A244" s="2">
        <v>230</v>
      </c>
      <c r="B244" s="12" t="s">
        <v>18</v>
      </c>
      <c r="C244" s="85">
        <f t="shared" si="130"/>
        <v>0</v>
      </c>
      <c r="D244" s="47">
        <v>0</v>
      </c>
      <c r="E244" s="47">
        <v>0</v>
      </c>
      <c r="F244" s="47">
        <v>0</v>
      </c>
      <c r="G244" s="48">
        <v>0</v>
      </c>
      <c r="H244" s="50">
        <v>0</v>
      </c>
      <c r="I244" s="50">
        <v>0</v>
      </c>
      <c r="J244" s="50">
        <v>0</v>
      </c>
      <c r="K244" s="50">
        <v>0</v>
      </c>
      <c r="L244" s="111" t="s">
        <v>4</v>
      </c>
      <c r="M244" s="111"/>
      <c r="N244" s="28"/>
      <c r="O244" s="20"/>
      <c r="P244" s="20"/>
      <c r="Q244" s="20"/>
      <c r="R244" s="20"/>
    </row>
    <row r="245" spans="1:18" ht="27.75" customHeight="1" x14ac:dyDescent="0.2">
      <c r="A245" s="2">
        <v>231</v>
      </c>
      <c r="B245" s="12" t="s">
        <v>22</v>
      </c>
      <c r="C245" s="85">
        <f t="shared" si="130"/>
        <v>515382.23804999999</v>
      </c>
      <c r="D245" s="47">
        <f>D247+D248</f>
        <v>14611.535160000001</v>
      </c>
      <c r="E245" s="47">
        <f>E247+E248</f>
        <v>4902.5039999999999</v>
      </c>
      <c r="F245" s="47">
        <f t="shared" ref="F245:H245" si="145">F247+F248</f>
        <v>17505.312010000001</v>
      </c>
      <c r="G245" s="47">
        <f>G247+G248+G246</f>
        <v>79898.786800000002</v>
      </c>
      <c r="H245" s="47">
        <f t="shared" si="145"/>
        <v>169015.45861</v>
      </c>
      <c r="I245" s="47">
        <f t="shared" ref="I245:K245" si="146">I247+I248</f>
        <v>154704.7653</v>
      </c>
      <c r="J245" s="85">
        <f t="shared" ref="J245" si="147">J247+J248</f>
        <v>23643.87617</v>
      </c>
      <c r="K245" s="67">
        <f t="shared" si="146"/>
        <v>51100</v>
      </c>
      <c r="L245" s="111" t="s">
        <v>4</v>
      </c>
      <c r="M245" s="111"/>
      <c r="N245" s="120">
        <f>D245+E245+F245+G245+H245</f>
        <v>285933.59658000001</v>
      </c>
      <c r="O245" s="109"/>
      <c r="P245" s="109"/>
      <c r="Q245" s="109"/>
      <c r="R245" s="109"/>
    </row>
    <row r="246" spans="1:18" ht="21" customHeight="1" x14ac:dyDescent="0.2">
      <c r="A246" s="2">
        <v>232</v>
      </c>
      <c r="B246" s="12" t="s">
        <v>17</v>
      </c>
      <c r="C246" s="85">
        <f t="shared" si="130"/>
        <v>42991.5</v>
      </c>
      <c r="D246" s="47">
        <v>0</v>
      </c>
      <c r="E246" s="47">
        <v>0</v>
      </c>
      <c r="F246" s="47">
        <v>0</v>
      </c>
      <c r="G246" s="47">
        <f>G287</f>
        <v>28661</v>
      </c>
      <c r="H246" s="81">
        <f>H287</f>
        <v>14330.5</v>
      </c>
      <c r="I246" s="47">
        <v>0</v>
      </c>
      <c r="J246" s="85">
        <v>0</v>
      </c>
      <c r="K246" s="67">
        <v>0</v>
      </c>
      <c r="L246" s="111" t="s">
        <v>4</v>
      </c>
      <c r="M246" s="111"/>
      <c r="N246" s="23"/>
      <c r="O246" s="17"/>
      <c r="P246" s="17"/>
      <c r="Q246" s="17"/>
      <c r="R246" s="17"/>
    </row>
    <row r="247" spans="1:18" ht="33" customHeight="1" x14ac:dyDescent="0.2">
      <c r="A247" s="2">
        <v>233</v>
      </c>
      <c r="B247" s="12" t="s">
        <v>7</v>
      </c>
      <c r="C247" s="85">
        <f t="shared" si="130"/>
        <v>144018</v>
      </c>
      <c r="D247" s="47">
        <v>0</v>
      </c>
      <c r="E247" s="47">
        <v>0</v>
      </c>
      <c r="F247" s="47">
        <v>0</v>
      </c>
      <c r="G247" s="47">
        <f>G288</f>
        <v>19858</v>
      </c>
      <c r="H247" s="50">
        <v>0</v>
      </c>
      <c r="I247" s="50">
        <f>I304</f>
        <v>124160</v>
      </c>
      <c r="J247" s="50">
        <v>0</v>
      </c>
      <c r="K247" s="50">
        <v>0</v>
      </c>
      <c r="L247" s="111" t="s">
        <v>4</v>
      </c>
      <c r="M247" s="111"/>
      <c r="N247" s="120">
        <f>D247+E247+F247+G247+H247</f>
        <v>19858</v>
      </c>
      <c r="O247" s="109"/>
      <c r="P247" s="109"/>
      <c r="Q247" s="109"/>
      <c r="R247" s="109"/>
    </row>
    <row r="248" spans="1:18" ht="26.25" customHeight="1" x14ac:dyDescent="0.2">
      <c r="A248" s="2">
        <v>234</v>
      </c>
      <c r="B248" s="12" t="s">
        <v>13</v>
      </c>
      <c r="C248" s="85">
        <f t="shared" si="130"/>
        <v>342703.23804999999</v>
      </c>
      <c r="D248" s="50">
        <f t="shared" ref="D248:F248" si="148">D264+D269+D274+D279</f>
        <v>14611.535160000001</v>
      </c>
      <c r="E248" s="50">
        <f t="shared" si="148"/>
        <v>4902.5039999999999</v>
      </c>
      <c r="F248" s="50">
        <f t="shared" si="148"/>
        <v>17505.312010000001</v>
      </c>
      <c r="G248" s="50">
        <f>G264+G269+G274+G279+G289</f>
        <v>31379.786799999998</v>
      </c>
      <c r="H248" s="50">
        <f>H269+H274+H279+H289+H295+H300</f>
        <v>169015.45861</v>
      </c>
      <c r="I248" s="50">
        <f>I269+I274+I279+I289+I305+I300</f>
        <v>30544.765299999999</v>
      </c>
      <c r="J248" s="50">
        <f t="shared" ref="J248" si="149">J264+J269+J274+J279+J289</f>
        <v>23643.87617</v>
      </c>
      <c r="K248" s="50">
        <f t="shared" ref="K248" si="150">K264+K269+K274+K279+K289</f>
        <v>51100</v>
      </c>
      <c r="L248" s="111" t="s">
        <v>4</v>
      </c>
      <c r="M248" s="111"/>
      <c r="N248" s="120">
        <f>D248+E248+F248+G248+H248</f>
        <v>237414.59658000001</v>
      </c>
      <c r="O248" s="109"/>
      <c r="P248" s="109"/>
      <c r="Q248" s="109"/>
      <c r="R248" s="109"/>
    </row>
    <row r="249" spans="1:18" ht="26.25" customHeight="1" x14ac:dyDescent="0.2">
      <c r="A249" s="2">
        <v>235</v>
      </c>
      <c r="B249" s="12" t="s">
        <v>18</v>
      </c>
      <c r="C249" s="85">
        <f t="shared" si="130"/>
        <v>0</v>
      </c>
      <c r="D249" s="47">
        <v>0</v>
      </c>
      <c r="E249" s="47">
        <v>0</v>
      </c>
      <c r="F249" s="47">
        <v>0</v>
      </c>
      <c r="G249" s="47">
        <v>0</v>
      </c>
      <c r="H249" s="50">
        <v>0</v>
      </c>
      <c r="I249" s="50">
        <v>0</v>
      </c>
      <c r="J249" s="50">
        <v>0</v>
      </c>
      <c r="K249" s="50">
        <v>0</v>
      </c>
      <c r="L249" s="111" t="s">
        <v>4</v>
      </c>
      <c r="M249" s="111"/>
      <c r="N249" s="23"/>
      <c r="O249" s="17"/>
      <c r="P249" s="17"/>
      <c r="Q249" s="17"/>
      <c r="R249" s="17"/>
    </row>
    <row r="250" spans="1:18" ht="22.5" customHeight="1" x14ac:dyDescent="0.2">
      <c r="A250" s="2">
        <v>236</v>
      </c>
      <c r="B250" s="12" t="s">
        <v>19</v>
      </c>
      <c r="C250" s="85"/>
      <c r="D250" s="47"/>
      <c r="E250" s="47"/>
      <c r="F250" s="47"/>
      <c r="G250" s="47"/>
      <c r="H250" s="50"/>
      <c r="I250" s="50"/>
      <c r="J250" s="50"/>
      <c r="K250" s="50"/>
      <c r="L250" s="111"/>
      <c r="M250" s="111"/>
      <c r="N250" s="110"/>
      <c r="O250" s="109"/>
      <c r="P250" s="109"/>
      <c r="Q250" s="109"/>
      <c r="R250" s="109"/>
    </row>
    <row r="251" spans="1:18" ht="44.25" customHeight="1" x14ac:dyDescent="0.2">
      <c r="A251" s="2">
        <v>237</v>
      </c>
      <c r="B251" s="12" t="s">
        <v>83</v>
      </c>
      <c r="C251" s="85">
        <f t="shared" si="130"/>
        <v>57700.476430000002</v>
      </c>
      <c r="D251" s="47">
        <f t="shared" ref="D251:G251" si="151">D252+D253+D254+D255</f>
        <v>70.479010000000002</v>
      </c>
      <c r="E251" s="47">
        <f t="shared" si="151"/>
        <v>820.99742000000003</v>
      </c>
      <c r="F251" s="47">
        <f t="shared" si="151"/>
        <v>209</v>
      </c>
      <c r="G251" s="47">
        <f t="shared" si="151"/>
        <v>8800</v>
      </c>
      <c r="H251" s="47">
        <f>H252+H253+H254+H255</f>
        <v>8800</v>
      </c>
      <c r="I251" s="47">
        <f>I252+I253+I254+I255</f>
        <v>0</v>
      </c>
      <c r="J251" s="85">
        <f>J252+J253+J254+J255</f>
        <v>0</v>
      </c>
      <c r="K251" s="63">
        <f>K252+K253+K254+K255</f>
        <v>39000</v>
      </c>
      <c r="L251" s="111">
        <v>38</v>
      </c>
      <c r="M251" s="111"/>
      <c r="N251" s="120" t="e">
        <f>#REF!+#REF!+#REF!+#REF!+#REF!</f>
        <v>#REF!</v>
      </c>
      <c r="O251" s="126"/>
      <c r="P251" s="126"/>
      <c r="Q251" s="126"/>
      <c r="R251" s="126"/>
    </row>
    <row r="252" spans="1:18" ht="23.25" customHeight="1" x14ac:dyDescent="0.2">
      <c r="A252" s="2">
        <v>238</v>
      </c>
      <c r="B252" s="12" t="s">
        <v>17</v>
      </c>
      <c r="C252" s="85">
        <f t="shared" si="130"/>
        <v>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33">
        <v>0</v>
      </c>
      <c r="J252" s="85">
        <v>0</v>
      </c>
      <c r="K252" s="63">
        <v>0</v>
      </c>
      <c r="L252" s="111" t="s">
        <v>4</v>
      </c>
      <c r="M252" s="111"/>
      <c r="N252" s="23"/>
      <c r="O252" s="30"/>
      <c r="P252" s="30"/>
      <c r="Q252" s="30"/>
      <c r="R252" s="30"/>
    </row>
    <row r="253" spans="1:18" ht="21.75" customHeight="1" x14ac:dyDescent="0.2">
      <c r="A253" s="2">
        <v>239</v>
      </c>
      <c r="B253" s="12" t="s">
        <v>7</v>
      </c>
      <c r="C253" s="85">
        <f t="shared" si="130"/>
        <v>0</v>
      </c>
      <c r="D253" s="47">
        <v>0</v>
      </c>
      <c r="E253" s="47">
        <v>0</v>
      </c>
      <c r="F253" s="47">
        <v>0</v>
      </c>
      <c r="G253" s="47">
        <v>0</v>
      </c>
      <c r="H253" s="47">
        <v>0</v>
      </c>
      <c r="I253" s="47">
        <v>0</v>
      </c>
      <c r="J253" s="85">
        <v>0</v>
      </c>
      <c r="K253" s="63">
        <v>0</v>
      </c>
      <c r="L253" s="111" t="s">
        <v>4</v>
      </c>
      <c r="M253" s="111"/>
      <c r="N253" s="120">
        <f>D251+E251+F251+G251+H251</f>
        <v>18700.476430000002</v>
      </c>
      <c r="O253" s="126"/>
      <c r="P253" s="126"/>
      <c r="Q253" s="126"/>
      <c r="R253" s="126"/>
    </row>
    <row r="254" spans="1:18" s="18" customFormat="1" ht="21.75" customHeight="1" x14ac:dyDescent="0.2">
      <c r="A254" s="2">
        <v>240</v>
      </c>
      <c r="B254" s="12" t="s">
        <v>13</v>
      </c>
      <c r="C254" s="85">
        <f t="shared" si="130"/>
        <v>57700.476430000002</v>
      </c>
      <c r="D254" s="47">
        <v>70.479010000000002</v>
      </c>
      <c r="E254" s="47">
        <v>820.99742000000003</v>
      </c>
      <c r="F254" s="47">
        <v>209</v>
      </c>
      <c r="G254" s="47">
        <v>8800</v>
      </c>
      <c r="H254" s="47">
        <v>8800</v>
      </c>
      <c r="I254" s="47">
        <v>0</v>
      </c>
      <c r="J254" s="85">
        <v>0</v>
      </c>
      <c r="K254" s="63">
        <v>39000</v>
      </c>
      <c r="L254" s="111" t="s">
        <v>4</v>
      </c>
      <c r="M254" s="111"/>
      <c r="N254" s="123">
        <f>D253+E253+F253+G253+H253</f>
        <v>0</v>
      </c>
      <c r="O254" s="146"/>
      <c r="P254" s="146"/>
      <c r="Q254" s="146"/>
      <c r="R254" s="146"/>
    </row>
    <row r="255" spans="1:18" s="15" customFormat="1" ht="21.75" customHeight="1" x14ac:dyDescent="0.2">
      <c r="A255" s="2">
        <v>241</v>
      </c>
      <c r="B255" s="12" t="s">
        <v>18</v>
      </c>
      <c r="C255" s="85">
        <f t="shared" si="130"/>
        <v>0</v>
      </c>
      <c r="D255" s="47">
        <v>0</v>
      </c>
      <c r="E255" s="47">
        <v>0</v>
      </c>
      <c r="F255" s="47">
        <v>0</v>
      </c>
      <c r="G255" s="47">
        <v>0</v>
      </c>
      <c r="H255" s="47">
        <v>0</v>
      </c>
      <c r="I255" s="47">
        <v>0</v>
      </c>
      <c r="J255" s="85">
        <v>0</v>
      </c>
      <c r="K255" s="63">
        <v>0</v>
      </c>
      <c r="L255" s="111" t="s">
        <v>4</v>
      </c>
      <c r="M255" s="111"/>
      <c r="N255" s="28"/>
      <c r="O255" s="31"/>
      <c r="P255" s="31"/>
      <c r="Q255" s="31"/>
      <c r="R255" s="31"/>
    </row>
    <row r="256" spans="1:18" ht="33.75" customHeight="1" x14ac:dyDescent="0.2">
      <c r="A256" s="2">
        <v>242</v>
      </c>
      <c r="B256" s="12" t="s">
        <v>84</v>
      </c>
      <c r="C256" s="85">
        <f t="shared" si="130"/>
        <v>469655.81033000001</v>
      </c>
      <c r="D256" s="47">
        <f t="shared" ref="D256:G256" si="152">D257+D258+D259+D260</f>
        <v>0</v>
      </c>
      <c r="E256" s="47">
        <f t="shared" si="152"/>
        <v>14878.72932</v>
      </c>
      <c r="F256" s="47">
        <f t="shared" si="152"/>
        <v>31592.98213</v>
      </c>
      <c r="G256" s="47">
        <f t="shared" si="152"/>
        <v>57995.871310000002</v>
      </c>
      <c r="H256" s="47">
        <f>H257+H258+H259+H260</f>
        <v>9509.7990399999999</v>
      </c>
      <c r="I256" s="47">
        <f>I257+I258+I259+I260</f>
        <v>152000.42853</v>
      </c>
      <c r="J256" s="85">
        <f>J257+J258+J259+J260</f>
        <v>203678</v>
      </c>
      <c r="K256" s="63">
        <f>K257+K258+K259+K260</f>
        <v>0</v>
      </c>
      <c r="L256" s="111" t="s">
        <v>48</v>
      </c>
      <c r="M256" s="111"/>
      <c r="N256" s="120" t="e">
        <f>#REF!+#REF!+#REF!+#REF!+#REF!</f>
        <v>#REF!</v>
      </c>
      <c r="O256" s="126"/>
      <c r="P256" s="126"/>
      <c r="Q256" s="126"/>
      <c r="R256" s="126"/>
    </row>
    <row r="257" spans="1:18" ht="23.25" customHeight="1" x14ac:dyDescent="0.2">
      <c r="A257" s="2">
        <v>243</v>
      </c>
      <c r="B257" s="12" t="s">
        <v>17</v>
      </c>
      <c r="C257" s="85">
        <f t="shared" si="130"/>
        <v>0</v>
      </c>
      <c r="D257" s="47">
        <v>0</v>
      </c>
      <c r="E257" s="47">
        <v>0</v>
      </c>
      <c r="F257" s="47">
        <v>0</v>
      </c>
      <c r="G257" s="47">
        <v>0</v>
      </c>
      <c r="H257" s="47">
        <v>0</v>
      </c>
      <c r="I257" s="47">
        <v>0</v>
      </c>
      <c r="J257" s="85">
        <v>0</v>
      </c>
      <c r="K257" s="63">
        <v>0</v>
      </c>
      <c r="L257" s="111" t="s">
        <v>4</v>
      </c>
      <c r="M257" s="111"/>
      <c r="N257" s="23"/>
      <c r="O257" s="30"/>
      <c r="P257" s="30"/>
      <c r="Q257" s="30"/>
      <c r="R257" s="30"/>
    </row>
    <row r="258" spans="1:18" ht="28.5" customHeight="1" x14ac:dyDescent="0.2">
      <c r="A258" s="2">
        <v>244</v>
      </c>
      <c r="B258" s="12" t="s">
        <v>7</v>
      </c>
      <c r="C258" s="85">
        <f t="shared" si="130"/>
        <v>0</v>
      </c>
      <c r="D258" s="47">
        <v>0</v>
      </c>
      <c r="E258" s="47">
        <v>0</v>
      </c>
      <c r="F258" s="47">
        <v>0</v>
      </c>
      <c r="G258" s="47">
        <v>0</v>
      </c>
      <c r="H258" s="47">
        <v>0</v>
      </c>
      <c r="I258" s="47">
        <v>0</v>
      </c>
      <c r="J258" s="85">
        <v>0</v>
      </c>
      <c r="K258" s="63">
        <v>0</v>
      </c>
      <c r="L258" s="111" t="s">
        <v>4</v>
      </c>
      <c r="M258" s="111"/>
      <c r="N258" s="110"/>
      <c r="O258" s="109"/>
      <c r="P258" s="109"/>
      <c r="Q258" s="109"/>
      <c r="R258" s="109"/>
    </row>
    <row r="259" spans="1:18" s="18" customFormat="1" ht="26.25" customHeight="1" x14ac:dyDescent="0.2">
      <c r="A259" s="2">
        <v>245</v>
      </c>
      <c r="B259" s="12" t="s">
        <v>13</v>
      </c>
      <c r="C259" s="85">
        <f t="shared" si="130"/>
        <v>469655.81033000001</v>
      </c>
      <c r="D259" s="47">
        <v>0</v>
      </c>
      <c r="E259" s="47">
        <v>14878.72932</v>
      </c>
      <c r="F259" s="47">
        <v>31592.98213</v>
      </c>
      <c r="G259" s="47">
        <v>57995.871310000002</v>
      </c>
      <c r="H259" s="47">
        <v>9509.7990399999999</v>
      </c>
      <c r="I259" s="47">
        <v>152000.42853</v>
      </c>
      <c r="J259" s="85">
        <v>203678</v>
      </c>
      <c r="K259" s="63">
        <v>0</v>
      </c>
      <c r="L259" s="111" t="s">
        <v>4</v>
      </c>
      <c r="M259" s="111"/>
      <c r="N259" s="125">
        <f>D259+E259+F259+G259+H259</f>
        <v>113977.3818</v>
      </c>
      <c r="O259" s="124"/>
      <c r="P259" s="124"/>
      <c r="Q259" s="124"/>
      <c r="R259" s="124"/>
    </row>
    <row r="260" spans="1:18" s="15" customFormat="1" ht="26.25" customHeight="1" x14ac:dyDescent="0.2">
      <c r="A260" s="2">
        <v>246</v>
      </c>
      <c r="B260" s="12" t="s">
        <v>18</v>
      </c>
      <c r="C260" s="85">
        <f t="shared" si="130"/>
        <v>0</v>
      </c>
      <c r="D260" s="47">
        <v>0</v>
      </c>
      <c r="E260" s="47">
        <v>0</v>
      </c>
      <c r="F260" s="47">
        <v>0</v>
      </c>
      <c r="G260" s="47">
        <v>0</v>
      </c>
      <c r="H260" s="47">
        <v>0</v>
      </c>
      <c r="I260" s="47">
        <v>0</v>
      </c>
      <c r="J260" s="85">
        <v>0</v>
      </c>
      <c r="K260" s="63">
        <v>0</v>
      </c>
      <c r="L260" s="111" t="s">
        <v>4</v>
      </c>
      <c r="M260" s="111"/>
      <c r="N260" s="21"/>
      <c r="O260" s="20"/>
      <c r="P260" s="20"/>
      <c r="Q260" s="20"/>
      <c r="R260" s="20"/>
    </row>
    <row r="261" spans="1:18" ht="36.75" customHeight="1" x14ac:dyDescent="0.2">
      <c r="A261" s="2">
        <v>247</v>
      </c>
      <c r="B261" s="12" t="s">
        <v>85</v>
      </c>
      <c r="C261" s="85">
        <f t="shared" si="130"/>
        <v>58021.902050000004</v>
      </c>
      <c r="D261" s="10">
        <f t="shared" ref="D261:G261" si="153">D262+D263+D264+D265</f>
        <v>675.26516000000004</v>
      </c>
      <c r="E261" s="10">
        <f t="shared" si="153"/>
        <v>3420</v>
      </c>
      <c r="F261" s="10">
        <f t="shared" si="153"/>
        <v>3671.6736099999998</v>
      </c>
      <c r="G261" s="10">
        <f t="shared" si="153"/>
        <v>10981.810600000001</v>
      </c>
      <c r="H261" s="10">
        <f>H262+H263+H264+H265</f>
        <v>11041.810600000001</v>
      </c>
      <c r="I261" s="10">
        <f>I262+I263+I264+I265</f>
        <v>8231.3420800000004</v>
      </c>
      <c r="J261" s="10">
        <f>J262+J263+J264+J265</f>
        <v>10000</v>
      </c>
      <c r="K261" s="10">
        <f>K262+K263+K264+K265</f>
        <v>10000</v>
      </c>
      <c r="L261" s="111">
        <v>41</v>
      </c>
      <c r="M261" s="111"/>
      <c r="N261" s="110"/>
      <c r="O261" s="109"/>
      <c r="P261" s="109"/>
      <c r="Q261" s="109"/>
      <c r="R261" s="109"/>
    </row>
    <row r="262" spans="1:18" ht="30" customHeight="1" x14ac:dyDescent="0.2">
      <c r="A262" s="2">
        <v>248</v>
      </c>
      <c r="B262" s="12" t="s">
        <v>17</v>
      </c>
      <c r="C262" s="85">
        <f t="shared" si="130"/>
        <v>0</v>
      </c>
      <c r="D262" s="47">
        <v>0</v>
      </c>
      <c r="E262" s="47">
        <v>0</v>
      </c>
      <c r="F262" s="47">
        <v>0</v>
      </c>
      <c r="G262" s="47">
        <v>0</v>
      </c>
      <c r="H262" s="47">
        <v>0</v>
      </c>
      <c r="I262" s="47">
        <v>0</v>
      </c>
      <c r="J262" s="85">
        <v>0</v>
      </c>
      <c r="K262" s="63">
        <v>0</v>
      </c>
      <c r="L262" s="111" t="s">
        <v>4</v>
      </c>
      <c r="M262" s="111"/>
      <c r="N262" s="22"/>
      <c r="O262" s="17"/>
      <c r="P262" s="17"/>
      <c r="Q262" s="17"/>
      <c r="R262" s="17"/>
    </row>
    <row r="263" spans="1:18" ht="27.75" customHeight="1" x14ac:dyDescent="0.2">
      <c r="A263" s="2">
        <v>249</v>
      </c>
      <c r="B263" s="12" t="s">
        <v>7</v>
      </c>
      <c r="C263" s="85">
        <f t="shared" si="130"/>
        <v>0</v>
      </c>
      <c r="D263" s="47">
        <v>0</v>
      </c>
      <c r="E263" s="47">
        <v>0</v>
      </c>
      <c r="F263" s="47">
        <v>0</v>
      </c>
      <c r="G263" s="47">
        <v>0</v>
      </c>
      <c r="H263" s="47">
        <v>0</v>
      </c>
      <c r="I263" s="47">
        <v>0</v>
      </c>
      <c r="J263" s="85">
        <v>0</v>
      </c>
      <c r="K263" s="63">
        <v>0</v>
      </c>
      <c r="L263" s="111" t="s">
        <v>4</v>
      </c>
      <c r="M263" s="111"/>
      <c r="N263" s="110"/>
      <c r="O263" s="109"/>
      <c r="P263" s="109"/>
      <c r="Q263" s="109"/>
      <c r="R263" s="109"/>
    </row>
    <row r="264" spans="1:18" ht="28.5" customHeight="1" x14ac:dyDescent="0.2">
      <c r="A264" s="2">
        <v>250</v>
      </c>
      <c r="B264" s="12" t="s">
        <v>13</v>
      </c>
      <c r="C264" s="85">
        <f t="shared" si="130"/>
        <v>58021.902050000004</v>
      </c>
      <c r="D264" s="47">
        <v>675.26516000000004</v>
      </c>
      <c r="E264" s="47">
        <v>3420</v>
      </c>
      <c r="F264" s="47">
        <v>3671.6736099999998</v>
      </c>
      <c r="G264" s="47">
        <v>10981.810600000001</v>
      </c>
      <c r="H264" s="47">
        <v>11041.810600000001</v>
      </c>
      <c r="I264" s="47">
        <v>8231.3420800000004</v>
      </c>
      <c r="J264" s="85">
        <v>10000</v>
      </c>
      <c r="K264" s="63">
        <v>10000</v>
      </c>
      <c r="L264" s="111" t="s">
        <v>4</v>
      </c>
      <c r="M264" s="111"/>
      <c r="N264" s="108">
        <f>D264+E264+F264+G264+H264</f>
        <v>29790.559970000002</v>
      </c>
      <c r="O264" s="109"/>
      <c r="P264" s="109"/>
      <c r="Q264" s="109"/>
      <c r="R264" s="109"/>
    </row>
    <row r="265" spans="1:18" ht="28.5" customHeight="1" x14ac:dyDescent="0.2">
      <c r="A265" s="2">
        <v>251</v>
      </c>
      <c r="B265" s="12" t="s">
        <v>18</v>
      </c>
      <c r="C265" s="85">
        <f t="shared" si="130"/>
        <v>0</v>
      </c>
      <c r="D265" s="47">
        <v>0</v>
      </c>
      <c r="E265" s="47">
        <v>0</v>
      </c>
      <c r="F265" s="47">
        <v>0</v>
      </c>
      <c r="G265" s="47">
        <v>0</v>
      </c>
      <c r="H265" s="47">
        <v>0</v>
      </c>
      <c r="I265" s="47">
        <v>0</v>
      </c>
      <c r="J265" s="85">
        <v>0</v>
      </c>
      <c r="K265" s="63">
        <v>0</v>
      </c>
      <c r="L265" s="111" t="s">
        <v>4</v>
      </c>
      <c r="M265" s="111"/>
      <c r="N265" s="16"/>
      <c r="O265" s="17"/>
      <c r="P265" s="17"/>
      <c r="Q265" s="17"/>
      <c r="R265" s="17"/>
    </row>
    <row r="266" spans="1:18" ht="39.75" customHeight="1" x14ac:dyDescent="0.2">
      <c r="A266" s="2">
        <v>252</v>
      </c>
      <c r="B266" s="12" t="s">
        <v>86</v>
      </c>
      <c r="C266" s="85">
        <f t="shared" si="130"/>
        <v>75247.956030000001</v>
      </c>
      <c r="D266" s="10">
        <f t="shared" ref="D266:G266" si="154">D267+D268+D269+D270</f>
        <v>11461.27</v>
      </c>
      <c r="E266" s="10">
        <f t="shared" si="154"/>
        <v>289.04399999999998</v>
      </c>
      <c r="F266" s="10">
        <f t="shared" si="154"/>
        <v>3440.8883999999998</v>
      </c>
      <c r="G266" s="10">
        <f t="shared" si="154"/>
        <v>7036.8668299999999</v>
      </c>
      <c r="H266" s="10">
        <f>H267+H268+H269+H270</f>
        <v>13943.8868</v>
      </c>
      <c r="I266" s="10">
        <f>I267+I268+I269+I270</f>
        <v>14000</v>
      </c>
      <c r="J266" s="10">
        <f>J267+J268+J269+J270</f>
        <v>9076</v>
      </c>
      <c r="K266" s="10">
        <f>K267+K268+K269+K270</f>
        <v>16000</v>
      </c>
      <c r="L266" s="111">
        <v>39</v>
      </c>
      <c r="M266" s="111"/>
      <c r="N266" s="110"/>
      <c r="O266" s="109"/>
      <c r="P266" s="109"/>
      <c r="Q266" s="109"/>
      <c r="R266" s="109"/>
    </row>
    <row r="267" spans="1:18" ht="20.25" customHeight="1" x14ac:dyDescent="0.2">
      <c r="A267" s="2">
        <v>253</v>
      </c>
      <c r="B267" s="12" t="s">
        <v>17</v>
      </c>
      <c r="C267" s="85">
        <f t="shared" si="130"/>
        <v>0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33">
        <v>0</v>
      </c>
      <c r="J267" s="85">
        <v>0</v>
      </c>
      <c r="K267" s="63">
        <v>0</v>
      </c>
      <c r="L267" s="111" t="s">
        <v>4</v>
      </c>
      <c r="M267" s="111"/>
      <c r="N267" s="22"/>
      <c r="O267" s="17"/>
      <c r="P267" s="17"/>
      <c r="Q267" s="17"/>
      <c r="R267" s="17"/>
    </row>
    <row r="268" spans="1:18" ht="31.5" customHeight="1" x14ac:dyDescent="0.2">
      <c r="A268" s="2">
        <v>254</v>
      </c>
      <c r="B268" s="12" t="s">
        <v>7</v>
      </c>
      <c r="C268" s="85">
        <f t="shared" si="130"/>
        <v>0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33">
        <v>0</v>
      </c>
      <c r="J268" s="85">
        <v>0</v>
      </c>
      <c r="K268" s="63">
        <v>0</v>
      </c>
      <c r="L268" s="111" t="s">
        <v>4</v>
      </c>
      <c r="M268" s="111"/>
      <c r="N268" s="110"/>
      <c r="O268" s="109"/>
      <c r="P268" s="109"/>
      <c r="Q268" s="109"/>
      <c r="R268" s="109"/>
    </row>
    <row r="269" spans="1:18" ht="29.25" customHeight="1" x14ac:dyDescent="0.2">
      <c r="A269" s="2">
        <v>255</v>
      </c>
      <c r="B269" s="12" t="s">
        <v>13</v>
      </c>
      <c r="C269" s="85">
        <f t="shared" si="130"/>
        <v>75247.956030000001</v>
      </c>
      <c r="D269" s="47">
        <v>11461.27</v>
      </c>
      <c r="E269" s="47">
        <v>289.04399999999998</v>
      </c>
      <c r="F269" s="47">
        <v>3440.8883999999998</v>
      </c>
      <c r="G269" s="47">
        <v>7036.8668299999999</v>
      </c>
      <c r="H269" s="47">
        <v>13943.8868</v>
      </c>
      <c r="I269" s="63">
        <v>14000</v>
      </c>
      <c r="J269" s="85">
        <v>9076</v>
      </c>
      <c r="K269" s="63">
        <v>16000</v>
      </c>
      <c r="L269" s="111" t="s">
        <v>4</v>
      </c>
      <c r="M269" s="111"/>
      <c r="N269" s="120">
        <f>D269+E269+F269+G269+H269</f>
        <v>36171.956030000001</v>
      </c>
      <c r="O269" s="126"/>
      <c r="P269" s="126"/>
      <c r="Q269" s="126"/>
      <c r="R269" s="126"/>
    </row>
    <row r="270" spans="1:18" ht="25.5" customHeight="1" x14ac:dyDescent="0.2">
      <c r="A270" s="2">
        <v>256</v>
      </c>
      <c r="B270" s="12" t="s">
        <v>18</v>
      </c>
      <c r="C270" s="85">
        <f t="shared" si="130"/>
        <v>0</v>
      </c>
      <c r="D270" s="47">
        <v>0</v>
      </c>
      <c r="E270" s="47">
        <v>0</v>
      </c>
      <c r="F270" s="47">
        <v>0</v>
      </c>
      <c r="G270" s="47">
        <v>0</v>
      </c>
      <c r="H270" s="47">
        <v>0</v>
      </c>
      <c r="I270" s="47">
        <v>0</v>
      </c>
      <c r="J270" s="85">
        <v>0</v>
      </c>
      <c r="K270" s="63">
        <v>0</v>
      </c>
      <c r="L270" s="111" t="s">
        <v>4</v>
      </c>
      <c r="M270" s="111"/>
      <c r="N270" s="23"/>
      <c r="O270" s="30"/>
      <c r="P270" s="30"/>
      <c r="Q270" s="30"/>
      <c r="R270" s="30"/>
    </row>
    <row r="271" spans="1:18" ht="76.5" customHeight="1" x14ac:dyDescent="0.2">
      <c r="A271" s="2">
        <v>257</v>
      </c>
      <c r="B271" s="12" t="s">
        <v>87</v>
      </c>
      <c r="C271" s="85">
        <f t="shared" si="130"/>
        <v>2345.46</v>
      </c>
      <c r="D271" s="10">
        <f t="shared" ref="D271:G271" si="155">D272+D273+D274+D275</f>
        <v>0</v>
      </c>
      <c r="E271" s="10">
        <f t="shared" si="155"/>
        <v>1193.46</v>
      </c>
      <c r="F271" s="10">
        <f t="shared" si="155"/>
        <v>225</v>
      </c>
      <c r="G271" s="10">
        <f t="shared" si="155"/>
        <v>278</v>
      </c>
      <c r="H271" s="10">
        <f>H272+H273+H274+H275</f>
        <v>204</v>
      </c>
      <c r="I271" s="10">
        <f>I272+I273+I274+I275</f>
        <v>245</v>
      </c>
      <c r="J271" s="10">
        <f>J272+J273+J274+J275</f>
        <v>100</v>
      </c>
      <c r="K271" s="10">
        <f>K272+K273+K274+K275</f>
        <v>100</v>
      </c>
      <c r="L271" s="111">
        <v>43</v>
      </c>
      <c r="M271" s="111"/>
      <c r="N271" s="110"/>
      <c r="O271" s="109"/>
      <c r="P271" s="109"/>
      <c r="Q271" s="109"/>
      <c r="R271" s="109"/>
    </row>
    <row r="272" spans="1:18" ht="20.25" customHeight="1" x14ac:dyDescent="0.2">
      <c r="A272" s="2">
        <v>258</v>
      </c>
      <c r="B272" s="12" t="s">
        <v>17</v>
      </c>
      <c r="C272" s="85">
        <f t="shared" si="130"/>
        <v>0</v>
      </c>
      <c r="D272" s="47">
        <v>0</v>
      </c>
      <c r="E272" s="47">
        <v>0</v>
      </c>
      <c r="F272" s="47">
        <v>0</v>
      </c>
      <c r="G272" s="47">
        <v>0</v>
      </c>
      <c r="H272" s="47">
        <v>0</v>
      </c>
      <c r="I272" s="47">
        <v>0</v>
      </c>
      <c r="J272" s="85">
        <v>0</v>
      </c>
      <c r="K272" s="67">
        <v>0</v>
      </c>
      <c r="L272" s="111" t="s">
        <v>4</v>
      </c>
      <c r="M272" s="111"/>
      <c r="N272" s="22"/>
      <c r="O272" s="17"/>
      <c r="P272" s="17"/>
      <c r="Q272" s="17"/>
      <c r="R272" s="17"/>
    </row>
    <row r="273" spans="1:18" ht="24" customHeight="1" x14ac:dyDescent="0.2">
      <c r="A273" s="2">
        <v>259</v>
      </c>
      <c r="B273" s="12" t="s">
        <v>7</v>
      </c>
      <c r="C273" s="85">
        <f t="shared" si="130"/>
        <v>0</v>
      </c>
      <c r="D273" s="47">
        <v>0</v>
      </c>
      <c r="E273" s="47">
        <v>0</v>
      </c>
      <c r="F273" s="47">
        <v>0</v>
      </c>
      <c r="G273" s="47">
        <v>0</v>
      </c>
      <c r="H273" s="47">
        <v>0</v>
      </c>
      <c r="I273" s="47">
        <v>0</v>
      </c>
      <c r="J273" s="85">
        <v>0</v>
      </c>
      <c r="K273" s="67">
        <v>0</v>
      </c>
      <c r="L273" s="111" t="s">
        <v>4</v>
      </c>
      <c r="M273" s="111"/>
      <c r="N273" s="110"/>
      <c r="O273" s="109"/>
      <c r="P273" s="109"/>
      <c r="Q273" s="109"/>
      <c r="R273" s="109"/>
    </row>
    <row r="274" spans="1:18" ht="25.5" customHeight="1" x14ac:dyDescent="0.2">
      <c r="A274" s="2">
        <v>260</v>
      </c>
      <c r="B274" s="12" t="s">
        <v>13</v>
      </c>
      <c r="C274" s="85">
        <f t="shared" si="130"/>
        <v>2345.46</v>
      </c>
      <c r="D274" s="47">
        <v>0</v>
      </c>
      <c r="E274" s="47">
        <v>1193.46</v>
      </c>
      <c r="F274" s="47">
        <v>225</v>
      </c>
      <c r="G274" s="47">
        <v>278</v>
      </c>
      <c r="H274" s="47">
        <v>204</v>
      </c>
      <c r="I274" s="47">
        <v>245</v>
      </c>
      <c r="J274" s="85">
        <v>100</v>
      </c>
      <c r="K274" s="67">
        <v>100</v>
      </c>
      <c r="L274" s="111" t="s">
        <v>4</v>
      </c>
      <c r="M274" s="111"/>
      <c r="N274" s="108">
        <f>D274+E274+F274+G274+H274</f>
        <v>1900.46</v>
      </c>
      <c r="O274" s="109"/>
      <c r="P274" s="109"/>
      <c r="Q274" s="109"/>
      <c r="R274" s="109"/>
    </row>
    <row r="275" spans="1:18" ht="25.5" customHeight="1" x14ac:dyDescent="0.2">
      <c r="A275" s="2">
        <v>261</v>
      </c>
      <c r="B275" s="12" t="s">
        <v>18</v>
      </c>
      <c r="C275" s="85">
        <f t="shared" si="130"/>
        <v>0</v>
      </c>
      <c r="D275" s="47">
        <v>0</v>
      </c>
      <c r="E275" s="47">
        <v>0</v>
      </c>
      <c r="F275" s="47">
        <v>0</v>
      </c>
      <c r="G275" s="47">
        <v>0</v>
      </c>
      <c r="H275" s="47">
        <v>0</v>
      </c>
      <c r="I275" s="47">
        <v>0</v>
      </c>
      <c r="J275" s="85">
        <v>0</v>
      </c>
      <c r="K275" s="67">
        <v>0</v>
      </c>
      <c r="L275" s="111" t="s">
        <v>4</v>
      </c>
      <c r="M275" s="111"/>
      <c r="N275" s="16"/>
      <c r="O275" s="17"/>
      <c r="P275" s="17"/>
      <c r="Q275" s="17"/>
      <c r="R275" s="17"/>
    </row>
    <row r="276" spans="1:18" ht="35.25" customHeight="1" x14ac:dyDescent="0.2">
      <c r="A276" s="2">
        <v>262</v>
      </c>
      <c r="B276" s="12" t="s">
        <v>88</v>
      </c>
      <c r="C276" s="10">
        <f t="shared" ref="C276:G276" si="156">C277+++C278+C279+C280</f>
        <v>58035.281629999998</v>
      </c>
      <c r="D276" s="10">
        <f t="shared" si="156"/>
        <v>2475</v>
      </c>
      <c r="E276" s="10">
        <f t="shared" si="156"/>
        <v>0</v>
      </c>
      <c r="F276" s="10">
        <f t="shared" si="156"/>
        <v>10167.75</v>
      </c>
      <c r="G276" s="10">
        <f t="shared" si="156"/>
        <v>11270.16619</v>
      </c>
      <c r="H276" s="10">
        <f>H277+++H278+H279+H280</f>
        <v>14122.36544</v>
      </c>
      <c r="I276" s="10">
        <f t="shared" ref="I276:K276" si="157">I277+++I278+I279+I280</f>
        <v>0</v>
      </c>
      <c r="J276" s="10">
        <f t="shared" si="157"/>
        <v>0</v>
      </c>
      <c r="K276" s="10">
        <f t="shared" si="157"/>
        <v>20000</v>
      </c>
      <c r="L276" s="111">
        <v>42</v>
      </c>
      <c r="M276" s="111"/>
      <c r="N276" s="110"/>
      <c r="O276" s="109"/>
      <c r="P276" s="109"/>
      <c r="Q276" s="109"/>
      <c r="R276" s="109"/>
    </row>
    <row r="277" spans="1:18" ht="22.5" customHeight="1" x14ac:dyDescent="0.2">
      <c r="A277" s="2">
        <v>263</v>
      </c>
      <c r="B277" s="12" t="s">
        <v>17</v>
      </c>
      <c r="C277" s="85">
        <f t="shared" si="130"/>
        <v>0</v>
      </c>
      <c r="D277" s="47">
        <v>0</v>
      </c>
      <c r="E277" s="47">
        <v>0</v>
      </c>
      <c r="F277" s="47">
        <v>0</v>
      </c>
      <c r="G277" s="47">
        <v>0</v>
      </c>
      <c r="H277" s="47">
        <v>0</v>
      </c>
      <c r="I277" s="47">
        <v>0</v>
      </c>
      <c r="J277" s="85">
        <v>0</v>
      </c>
      <c r="K277" s="67">
        <v>0</v>
      </c>
      <c r="L277" s="111" t="s">
        <v>4</v>
      </c>
      <c r="M277" s="111"/>
      <c r="N277" s="22"/>
      <c r="O277" s="17"/>
      <c r="P277" s="17"/>
      <c r="Q277" s="17"/>
      <c r="R277" s="17"/>
    </row>
    <row r="278" spans="1:18" ht="24" customHeight="1" x14ac:dyDescent="0.2">
      <c r="A278" s="2">
        <v>264</v>
      </c>
      <c r="B278" s="12" t="s">
        <v>7</v>
      </c>
      <c r="C278" s="85">
        <f t="shared" si="130"/>
        <v>0</v>
      </c>
      <c r="D278" s="47">
        <v>0</v>
      </c>
      <c r="E278" s="47">
        <v>0</v>
      </c>
      <c r="F278" s="47">
        <v>0</v>
      </c>
      <c r="G278" s="47">
        <v>0</v>
      </c>
      <c r="H278" s="47">
        <v>0</v>
      </c>
      <c r="I278" s="47">
        <v>0</v>
      </c>
      <c r="J278" s="85">
        <v>0</v>
      </c>
      <c r="K278" s="67">
        <v>0</v>
      </c>
      <c r="L278" s="111" t="s">
        <v>4</v>
      </c>
      <c r="M278" s="111"/>
      <c r="N278" s="110"/>
      <c r="O278" s="109"/>
      <c r="P278" s="109"/>
      <c r="Q278" s="109"/>
      <c r="R278" s="109"/>
    </row>
    <row r="279" spans="1:18" ht="22.5" customHeight="1" x14ac:dyDescent="0.2">
      <c r="A279" s="2">
        <v>265</v>
      </c>
      <c r="B279" s="12" t="s">
        <v>13</v>
      </c>
      <c r="C279" s="85">
        <f t="shared" si="130"/>
        <v>58035.281629999998</v>
      </c>
      <c r="D279" s="47">
        <v>2475</v>
      </c>
      <c r="E279" s="47">
        <v>0</v>
      </c>
      <c r="F279" s="47">
        <v>10167.75</v>
      </c>
      <c r="G279" s="47">
        <v>11270.16619</v>
      </c>
      <c r="H279" s="47">
        <v>14122.36544</v>
      </c>
      <c r="I279" s="47">
        <v>0</v>
      </c>
      <c r="J279" s="85">
        <v>0</v>
      </c>
      <c r="K279" s="67">
        <v>20000</v>
      </c>
      <c r="L279" s="111" t="s">
        <v>4</v>
      </c>
      <c r="M279" s="111"/>
      <c r="N279" s="110">
        <f>D279+E279+F279+G279+H279</f>
        <v>38035.281629999998</v>
      </c>
      <c r="O279" s="109"/>
      <c r="P279" s="109"/>
      <c r="Q279" s="109"/>
      <c r="R279" s="109"/>
    </row>
    <row r="280" spans="1:18" ht="22.5" customHeight="1" x14ac:dyDescent="0.2">
      <c r="A280" s="2">
        <v>266</v>
      </c>
      <c r="B280" s="41" t="s">
        <v>18</v>
      </c>
      <c r="C280" s="85">
        <f t="shared" si="130"/>
        <v>0</v>
      </c>
      <c r="D280" s="47">
        <v>0</v>
      </c>
      <c r="E280" s="47">
        <v>0</v>
      </c>
      <c r="F280" s="47">
        <v>0</v>
      </c>
      <c r="G280" s="47">
        <v>0</v>
      </c>
      <c r="H280" s="47">
        <v>0</v>
      </c>
      <c r="I280" s="47">
        <v>0</v>
      </c>
      <c r="J280" s="85">
        <v>0</v>
      </c>
      <c r="K280" s="67">
        <v>0</v>
      </c>
      <c r="L280" s="111" t="s">
        <v>4</v>
      </c>
      <c r="M280" s="111"/>
      <c r="N280" s="39"/>
      <c r="O280" s="40"/>
      <c r="P280" s="40"/>
      <c r="Q280" s="40"/>
      <c r="R280" s="40"/>
    </row>
    <row r="281" spans="1:18" ht="54" customHeight="1" x14ac:dyDescent="0.2">
      <c r="A281" s="2">
        <v>267</v>
      </c>
      <c r="B281" s="41" t="s">
        <v>89</v>
      </c>
      <c r="C281" s="85">
        <f t="shared" si="130"/>
        <v>14455.8</v>
      </c>
      <c r="D281" s="10">
        <v>0</v>
      </c>
      <c r="E281" s="10">
        <v>0</v>
      </c>
      <c r="F281" s="10">
        <f>F285+F284+F283+F282</f>
        <v>14455.8</v>
      </c>
      <c r="G281" s="10">
        <v>0</v>
      </c>
      <c r="H281" s="10">
        <v>0</v>
      </c>
      <c r="I281" s="10">
        <v>0</v>
      </c>
      <c r="J281" s="10">
        <v>0</v>
      </c>
      <c r="K281" s="10">
        <v>0</v>
      </c>
      <c r="L281" s="111">
        <v>44</v>
      </c>
      <c r="M281" s="111"/>
      <c r="N281" s="110"/>
      <c r="O281" s="109"/>
      <c r="P281" s="109"/>
      <c r="Q281" s="109"/>
      <c r="R281" s="109"/>
    </row>
    <row r="282" spans="1:18" ht="22.5" customHeight="1" x14ac:dyDescent="0.2">
      <c r="A282" s="2">
        <v>268</v>
      </c>
      <c r="B282" s="41" t="s">
        <v>17</v>
      </c>
      <c r="C282" s="85">
        <f t="shared" si="130"/>
        <v>0</v>
      </c>
      <c r="D282" s="47">
        <v>0</v>
      </c>
      <c r="E282" s="47">
        <v>0</v>
      </c>
      <c r="F282" s="47">
        <v>0</v>
      </c>
      <c r="G282" s="47">
        <v>0</v>
      </c>
      <c r="H282" s="47">
        <v>0</v>
      </c>
      <c r="I282" s="47">
        <v>0</v>
      </c>
      <c r="J282" s="85">
        <v>0</v>
      </c>
      <c r="K282" s="67">
        <v>0</v>
      </c>
      <c r="L282" s="111" t="s">
        <v>4</v>
      </c>
      <c r="M282" s="111"/>
      <c r="N282" s="39"/>
      <c r="O282" s="40"/>
      <c r="P282" s="40"/>
      <c r="Q282" s="40"/>
      <c r="R282" s="40"/>
    </row>
    <row r="283" spans="1:18" ht="24" customHeight="1" x14ac:dyDescent="0.2">
      <c r="A283" s="2">
        <v>269</v>
      </c>
      <c r="B283" s="41" t="s">
        <v>7</v>
      </c>
      <c r="C283" s="85">
        <f t="shared" si="130"/>
        <v>0</v>
      </c>
      <c r="D283" s="47">
        <v>0</v>
      </c>
      <c r="E283" s="47">
        <v>0</v>
      </c>
      <c r="F283" s="47">
        <v>0</v>
      </c>
      <c r="G283" s="47">
        <v>0</v>
      </c>
      <c r="H283" s="47">
        <v>0</v>
      </c>
      <c r="I283" s="47">
        <v>0</v>
      </c>
      <c r="J283" s="85">
        <v>0</v>
      </c>
      <c r="K283" s="67">
        <v>0</v>
      </c>
      <c r="L283" s="111" t="s">
        <v>4</v>
      </c>
      <c r="M283" s="111"/>
      <c r="N283" s="110"/>
      <c r="O283" s="109"/>
      <c r="P283" s="109"/>
      <c r="Q283" s="109"/>
      <c r="R283" s="109"/>
    </row>
    <row r="284" spans="1:18" ht="22.5" customHeight="1" x14ac:dyDescent="0.2">
      <c r="A284" s="2">
        <v>270</v>
      </c>
      <c r="B284" s="41" t="s">
        <v>13</v>
      </c>
      <c r="C284" s="85">
        <f t="shared" si="130"/>
        <v>14455.8</v>
      </c>
      <c r="D284" s="47">
        <v>0</v>
      </c>
      <c r="E284" s="47">
        <v>0</v>
      </c>
      <c r="F284" s="47">
        <v>14455.8</v>
      </c>
      <c r="G284" s="47">
        <v>0</v>
      </c>
      <c r="H284" s="47">
        <v>0</v>
      </c>
      <c r="I284" s="47">
        <v>0</v>
      </c>
      <c r="J284" s="85">
        <v>0</v>
      </c>
      <c r="K284" s="67">
        <v>0</v>
      </c>
      <c r="L284" s="111" t="s">
        <v>4</v>
      </c>
      <c r="M284" s="111"/>
      <c r="N284" s="110">
        <f>D284+E284+F284+G284+H284</f>
        <v>14455.8</v>
      </c>
      <c r="O284" s="109"/>
      <c r="P284" s="109"/>
      <c r="Q284" s="109"/>
      <c r="R284" s="109"/>
    </row>
    <row r="285" spans="1:18" ht="22.5" customHeight="1" x14ac:dyDescent="0.2">
      <c r="A285" s="2">
        <v>271</v>
      </c>
      <c r="B285" s="44" t="s">
        <v>18</v>
      </c>
      <c r="C285" s="85">
        <f t="shared" si="130"/>
        <v>0</v>
      </c>
      <c r="D285" s="47">
        <v>0</v>
      </c>
      <c r="E285" s="47">
        <v>0</v>
      </c>
      <c r="F285" s="47">
        <v>0</v>
      </c>
      <c r="G285" s="47">
        <v>0</v>
      </c>
      <c r="H285" s="47">
        <v>0</v>
      </c>
      <c r="I285" s="47">
        <v>0</v>
      </c>
      <c r="J285" s="85">
        <v>0</v>
      </c>
      <c r="K285" s="67">
        <v>0</v>
      </c>
      <c r="L285" s="111" t="s">
        <v>4</v>
      </c>
      <c r="M285" s="111"/>
      <c r="N285" s="42"/>
      <c r="O285" s="43"/>
      <c r="P285" s="43"/>
      <c r="Q285" s="43"/>
      <c r="R285" s="43"/>
    </row>
    <row r="286" spans="1:18" ht="45.75" customHeight="1" x14ac:dyDescent="0.2">
      <c r="A286" s="2">
        <v>272</v>
      </c>
      <c r="B286" s="44" t="s">
        <v>90</v>
      </c>
      <c r="C286" s="10">
        <f t="shared" ref="C286:F286" si="158">C287+C288+C289+C290+C291</f>
        <v>209319.32679999998</v>
      </c>
      <c r="D286" s="10">
        <f t="shared" si="158"/>
        <v>0</v>
      </c>
      <c r="E286" s="10">
        <f t="shared" si="158"/>
        <v>0</v>
      </c>
      <c r="F286" s="10">
        <f t="shared" si="158"/>
        <v>0</v>
      </c>
      <c r="G286" s="10">
        <f>G287+G288+G289+G290+G291</f>
        <v>50981.883180000004</v>
      </c>
      <c r="H286" s="10">
        <f t="shared" ref="H286:K286" si="159">H287+H288+H289+H290+H291</f>
        <v>144128.27963999999</v>
      </c>
      <c r="I286" s="10">
        <f t="shared" si="159"/>
        <v>1432.2378100000001</v>
      </c>
      <c r="J286" s="10">
        <f>J287+J288+J289+J291</f>
        <v>4467.8761699999995</v>
      </c>
      <c r="K286" s="10">
        <f t="shared" si="159"/>
        <v>5000</v>
      </c>
      <c r="L286" s="111">
        <v>45</v>
      </c>
      <c r="M286" s="111"/>
      <c r="N286" s="110"/>
      <c r="O286" s="109"/>
      <c r="P286" s="109"/>
      <c r="Q286" s="109"/>
      <c r="R286" s="109"/>
    </row>
    <row r="287" spans="1:18" ht="22.5" customHeight="1" x14ac:dyDescent="0.2">
      <c r="A287" s="2">
        <v>273</v>
      </c>
      <c r="B287" s="44" t="s">
        <v>17</v>
      </c>
      <c r="C287" s="85">
        <f t="shared" si="130"/>
        <v>42991.5</v>
      </c>
      <c r="D287" s="45">
        <v>0</v>
      </c>
      <c r="E287" s="45">
        <v>0</v>
      </c>
      <c r="F287" s="45">
        <v>0</v>
      </c>
      <c r="G287" s="72">
        <v>28661</v>
      </c>
      <c r="H287" s="45">
        <v>14330.5</v>
      </c>
      <c r="I287" s="45">
        <v>0</v>
      </c>
      <c r="J287" s="85">
        <v>0</v>
      </c>
      <c r="K287" s="67">
        <v>0</v>
      </c>
      <c r="L287" s="111" t="s">
        <v>4</v>
      </c>
      <c r="M287" s="111"/>
      <c r="N287" s="42"/>
      <c r="O287" s="43"/>
      <c r="P287" s="43"/>
      <c r="Q287" s="43"/>
      <c r="R287" s="43"/>
    </row>
    <row r="288" spans="1:18" ht="24" customHeight="1" x14ac:dyDescent="0.2">
      <c r="A288" s="2">
        <v>274</v>
      </c>
      <c r="B288" s="44" t="s">
        <v>7</v>
      </c>
      <c r="C288" s="85">
        <f t="shared" si="130"/>
        <v>19858</v>
      </c>
      <c r="D288" s="45">
        <v>0</v>
      </c>
      <c r="E288" s="45">
        <v>0</v>
      </c>
      <c r="F288" s="45">
        <v>0</v>
      </c>
      <c r="G288" s="45">
        <v>19858</v>
      </c>
      <c r="H288" s="45">
        <v>0</v>
      </c>
      <c r="I288" s="45">
        <v>0</v>
      </c>
      <c r="J288" s="85">
        <v>0</v>
      </c>
      <c r="K288" s="67">
        <v>0</v>
      </c>
      <c r="L288" s="111" t="s">
        <v>4</v>
      </c>
      <c r="M288" s="111"/>
      <c r="N288" s="110"/>
      <c r="O288" s="109"/>
      <c r="P288" s="109"/>
      <c r="Q288" s="109"/>
      <c r="R288" s="109"/>
    </row>
    <row r="289" spans="1:18" ht="22.5" customHeight="1" x14ac:dyDescent="0.2">
      <c r="A289" s="2">
        <v>275</v>
      </c>
      <c r="B289" s="44" t="s">
        <v>13</v>
      </c>
      <c r="C289" s="85">
        <f t="shared" si="130"/>
        <v>142170.83679999999</v>
      </c>
      <c r="D289" s="47">
        <v>0</v>
      </c>
      <c r="E289" s="47">
        <v>0</v>
      </c>
      <c r="F289" s="45">
        <v>0</v>
      </c>
      <c r="G289" s="45">
        <v>1812.94318</v>
      </c>
      <c r="H289" s="45">
        <v>129457.77963999999</v>
      </c>
      <c r="I289" s="45">
        <v>1432.2378100000001</v>
      </c>
      <c r="J289" s="85">
        <v>4467.8761699999995</v>
      </c>
      <c r="K289" s="67">
        <v>5000</v>
      </c>
      <c r="L289" s="111" t="s">
        <v>4</v>
      </c>
      <c r="M289" s="111"/>
      <c r="N289" s="110">
        <f>D289+E289+F289+G289+H289</f>
        <v>131270.72282</v>
      </c>
      <c r="O289" s="109"/>
      <c r="P289" s="109"/>
      <c r="Q289" s="109"/>
      <c r="R289" s="109"/>
    </row>
    <row r="290" spans="1:18" ht="22.5" customHeight="1" x14ac:dyDescent="0.2">
      <c r="A290" s="2">
        <v>276</v>
      </c>
      <c r="B290" s="71" t="s">
        <v>50</v>
      </c>
      <c r="C290" s="85">
        <f>D290+E290+F290+G290+H290+I290+J290+K290</f>
        <v>4298.99</v>
      </c>
      <c r="D290" s="72">
        <v>0</v>
      </c>
      <c r="E290" s="72">
        <v>0</v>
      </c>
      <c r="F290" s="72">
        <v>0</v>
      </c>
      <c r="G290" s="72">
        <v>649.94000000000005</v>
      </c>
      <c r="H290" s="72">
        <v>340</v>
      </c>
      <c r="I290" s="72">
        <v>0</v>
      </c>
      <c r="J290" s="85">
        <v>3309.05</v>
      </c>
      <c r="K290" s="72">
        <v>0</v>
      </c>
      <c r="L290" s="111" t="s">
        <v>4</v>
      </c>
      <c r="M290" s="111"/>
      <c r="N290" s="69"/>
      <c r="O290" s="70"/>
      <c r="P290" s="70"/>
      <c r="Q290" s="70"/>
      <c r="R290" s="70"/>
    </row>
    <row r="291" spans="1:18" ht="22.5" customHeight="1" x14ac:dyDescent="0.2">
      <c r="A291" s="2">
        <v>277</v>
      </c>
      <c r="B291" s="93" t="s">
        <v>18</v>
      </c>
      <c r="C291" s="94">
        <f t="shared" ref="C291:C295" si="160">D291+E291+F291+G291+H291+I291+J291+K291</f>
        <v>0</v>
      </c>
      <c r="D291" s="94">
        <v>0</v>
      </c>
      <c r="E291" s="94">
        <v>0</v>
      </c>
      <c r="F291" s="94">
        <v>0</v>
      </c>
      <c r="G291" s="94">
        <v>0</v>
      </c>
      <c r="H291" s="94">
        <v>0</v>
      </c>
      <c r="I291" s="94">
        <v>0</v>
      </c>
      <c r="J291" s="94">
        <v>0</v>
      </c>
      <c r="K291" s="94">
        <v>0</v>
      </c>
      <c r="L291" s="111" t="s">
        <v>4</v>
      </c>
      <c r="M291" s="111"/>
      <c r="N291" s="91"/>
      <c r="O291" s="92"/>
      <c r="P291" s="92"/>
      <c r="Q291" s="92"/>
      <c r="R291" s="92"/>
    </row>
    <row r="292" spans="1:18" ht="60" customHeight="1" x14ac:dyDescent="0.2">
      <c r="A292" s="2">
        <v>278</v>
      </c>
      <c r="B292" s="93" t="s">
        <v>91</v>
      </c>
      <c r="C292" s="94">
        <f t="shared" si="160"/>
        <v>8000</v>
      </c>
      <c r="D292" s="10">
        <f t="shared" ref="D292:K292" si="161">D293+D294+D295+D313</f>
        <v>0</v>
      </c>
      <c r="E292" s="10">
        <f t="shared" si="161"/>
        <v>0</v>
      </c>
      <c r="F292" s="10">
        <f t="shared" si="161"/>
        <v>0</v>
      </c>
      <c r="G292" s="10">
        <f t="shared" si="161"/>
        <v>0</v>
      </c>
      <c r="H292" s="10">
        <f t="shared" si="161"/>
        <v>8000</v>
      </c>
      <c r="I292" s="10">
        <f t="shared" si="161"/>
        <v>0</v>
      </c>
      <c r="J292" s="10">
        <f t="shared" si="161"/>
        <v>0</v>
      </c>
      <c r="K292" s="10">
        <f t="shared" si="161"/>
        <v>0</v>
      </c>
      <c r="L292" s="111">
        <v>46</v>
      </c>
      <c r="M292" s="111"/>
      <c r="N292" s="110"/>
      <c r="O292" s="109"/>
      <c r="P292" s="109"/>
      <c r="Q292" s="109"/>
      <c r="R292" s="109"/>
    </row>
    <row r="293" spans="1:18" ht="22.5" customHeight="1" x14ac:dyDescent="0.2">
      <c r="A293" s="2">
        <v>279</v>
      </c>
      <c r="B293" s="93" t="s">
        <v>17</v>
      </c>
      <c r="C293" s="94">
        <f t="shared" si="160"/>
        <v>0</v>
      </c>
      <c r="D293" s="94">
        <v>0</v>
      </c>
      <c r="E293" s="94">
        <v>0</v>
      </c>
      <c r="F293" s="94">
        <v>0</v>
      </c>
      <c r="G293" s="94">
        <v>0</v>
      </c>
      <c r="H293" s="94">
        <v>0</v>
      </c>
      <c r="I293" s="94">
        <v>0</v>
      </c>
      <c r="J293" s="94">
        <v>0</v>
      </c>
      <c r="K293" s="94">
        <v>0</v>
      </c>
      <c r="L293" s="111" t="s">
        <v>4</v>
      </c>
      <c r="M293" s="111"/>
      <c r="N293" s="91"/>
      <c r="O293" s="92"/>
      <c r="P293" s="92"/>
      <c r="Q293" s="92"/>
      <c r="R293" s="92"/>
    </row>
    <row r="294" spans="1:18" ht="24" customHeight="1" x14ac:dyDescent="0.2">
      <c r="A294" s="2">
        <v>280</v>
      </c>
      <c r="B294" s="93" t="s">
        <v>7</v>
      </c>
      <c r="C294" s="94">
        <f t="shared" si="160"/>
        <v>0</v>
      </c>
      <c r="D294" s="94">
        <v>0</v>
      </c>
      <c r="E294" s="94">
        <v>0</v>
      </c>
      <c r="F294" s="94">
        <v>0</v>
      </c>
      <c r="G294" s="94">
        <v>0</v>
      </c>
      <c r="H294" s="94">
        <v>0</v>
      </c>
      <c r="I294" s="94">
        <v>0</v>
      </c>
      <c r="J294" s="94">
        <v>0</v>
      </c>
      <c r="K294" s="94">
        <v>0</v>
      </c>
      <c r="L294" s="111" t="s">
        <v>4</v>
      </c>
      <c r="M294" s="111"/>
      <c r="N294" s="110"/>
      <c r="O294" s="109"/>
      <c r="P294" s="109"/>
      <c r="Q294" s="109"/>
      <c r="R294" s="109"/>
    </row>
    <row r="295" spans="1:18" ht="22.5" customHeight="1" x14ac:dyDescent="0.2">
      <c r="A295" s="2">
        <v>281</v>
      </c>
      <c r="B295" s="93" t="s">
        <v>13</v>
      </c>
      <c r="C295" s="94">
        <f t="shared" si="160"/>
        <v>8000</v>
      </c>
      <c r="D295" s="94">
        <v>0</v>
      </c>
      <c r="E295" s="94">
        <v>0</v>
      </c>
      <c r="F295" s="94">
        <v>0</v>
      </c>
      <c r="G295" s="94">
        <v>0</v>
      </c>
      <c r="H295" s="94">
        <v>8000</v>
      </c>
      <c r="I295" s="94">
        <v>0</v>
      </c>
      <c r="J295" s="94">
        <v>0</v>
      </c>
      <c r="K295" s="94">
        <v>0</v>
      </c>
      <c r="L295" s="111" t="s">
        <v>4</v>
      </c>
      <c r="M295" s="111"/>
      <c r="N295" s="110">
        <f>D295+E295+F295+G295+H295</f>
        <v>8000</v>
      </c>
      <c r="O295" s="109"/>
      <c r="P295" s="109"/>
      <c r="Q295" s="109"/>
      <c r="R295" s="109"/>
    </row>
    <row r="296" spans="1:18" ht="22.5" customHeight="1" x14ac:dyDescent="0.2">
      <c r="A296" s="2">
        <v>282</v>
      </c>
      <c r="B296" s="93" t="s">
        <v>18</v>
      </c>
      <c r="C296" s="94">
        <f t="shared" ref="C296:C301" si="162">D296+E296+F296+G296+H296+I296+J296+K296</f>
        <v>0</v>
      </c>
      <c r="D296" s="94">
        <v>0</v>
      </c>
      <c r="E296" s="94">
        <v>0</v>
      </c>
      <c r="F296" s="94">
        <v>0</v>
      </c>
      <c r="G296" s="94">
        <v>0</v>
      </c>
      <c r="H296" s="94">
        <v>0</v>
      </c>
      <c r="I296" s="94">
        <v>0</v>
      </c>
      <c r="J296" s="94">
        <v>0</v>
      </c>
      <c r="K296" s="94">
        <v>0</v>
      </c>
      <c r="L296" s="111" t="s">
        <v>4</v>
      </c>
      <c r="M296" s="111"/>
      <c r="N296" s="91"/>
      <c r="O296" s="92"/>
      <c r="P296" s="92"/>
      <c r="Q296" s="92"/>
      <c r="R296" s="92"/>
    </row>
    <row r="297" spans="1:18" ht="60" customHeight="1" x14ac:dyDescent="0.2">
      <c r="A297" s="2">
        <v>283</v>
      </c>
      <c r="B297" s="93" t="s">
        <v>92</v>
      </c>
      <c r="C297" s="94">
        <f t="shared" si="162"/>
        <v>11514.95422</v>
      </c>
      <c r="D297" s="10">
        <f t="shared" ref="D297:K297" si="163">D298+D299+D300+D318</f>
        <v>0</v>
      </c>
      <c r="E297" s="10">
        <f t="shared" si="163"/>
        <v>0</v>
      </c>
      <c r="F297" s="10">
        <f t="shared" si="163"/>
        <v>0</v>
      </c>
      <c r="G297" s="10">
        <f t="shared" si="163"/>
        <v>0</v>
      </c>
      <c r="H297" s="10">
        <f t="shared" si="163"/>
        <v>3287.4267300000001</v>
      </c>
      <c r="I297" s="10">
        <f t="shared" si="163"/>
        <v>8227.5274900000004</v>
      </c>
      <c r="J297" s="10">
        <f t="shared" si="163"/>
        <v>0</v>
      </c>
      <c r="K297" s="10">
        <f t="shared" si="163"/>
        <v>0</v>
      </c>
      <c r="L297" s="111">
        <v>47</v>
      </c>
      <c r="M297" s="111"/>
      <c r="N297" s="110"/>
      <c r="O297" s="109"/>
      <c r="P297" s="109"/>
      <c r="Q297" s="109"/>
      <c r="R297" s="109"/>
    </row>
    <row r="298" spans="1:18" ht="22.5" customHeight="1" x14ac:dyDescent="0.2">
      <c r="A298" s="2">
        <v>284</v>
      </c>
      <c r="B298" s="93" t="s">
        <v>17</v>
      </c>
      <c r="C298" s="94">
        <f t="shared" si="162"/>
        <v>0</v>
      </c>
      <c r="D298" s="94">
        <v>0</v>
      </c>
      <c r="E298" s="94">
        <v>0</v>
      </c>
      <c r="F298" s="94">
        <v>0</v>
      </c>
      <c r="G298" s="94">
        <v>0</v>
      </c>
      <c r="H298" s="94">
        <v>0</v>
      </c>
      <c r="I298" s="94">
        <v>0</v>
      </c>
      <c r="J298" s="94">
        <v>0</v>
      </c>
      <c r="K298" s="94">
        <v>0</v>
      </c>
      <c r="L298" s="111" t="s">
        <v>4</v>
      </c>
      <c r="M298" s="111"/>
      <c r="N298" s="91"/>
      <c r="O298" s="92"/>
      <c r="P298" s="92"/>
      <c r="Q298" s="92"/>
      <c r="R298" s="92"/>
    </row>
    <row r="299" spans="1:18" ht="24" customHeight="1" x14ac:dyDescent="0.2">
      <c r="A299" s="2">
        <v>285</v>
      </c>
      <c r="B299" s="93" t="s">
        <v>7</v>
      </c>
      <c r="C299" s="94">
        <f t="shared" si="162"/>
        <v>0</v>
      </c>
      <c r="D299" s="94">
        <v>0</v>
      </c>
      <c r="E299" s="94">
        <v>0</v>
      </c>
      <c r="F299" s="94">
        <v>0</v>
      </c>
      <c r="G299" s="94">
        <v>0</v>
      </c>
      <c r="H299" s="94">
        <v>0</v>
      </c>
      <c r="I299" s="94">
        <v>0</v>
      </c>
      <c r="J299" s="94">
        <v>0</v>
      </c>
      <c r="K299" s="94">
        <v>0</v>
      </c>
      <c r="L299" s="111" t="s">
        <v>4</v>
      </c>
      <c r="M299" s="111"/>
      <c r="N299" s="110"/>
      <c r="O299" s="109"/>
      <c r="P299" s="109"/>
      <c r="Q299" s="109"/>
      <c r="R299" s="109"/>
    </row>
    <row r="300" spans="1:18" ht="22.5" customHeight="1" x14ac:dyDescent="0.2">
      <c r="A300" s="2">
        <v>286</v>
      </c>
      <c r="B300" s="93" t="s">
        <v>13</v>
      </c>
      <c r="C300" s="94">
        <f t="shared" si="162"/>
        <v>11514.95422</v>
      </c>
      <c r="D300" s="94">
        <v>0</v>
      </c>
      <c r="E300" s="94">
        <v>0</v>
      </c>
      <c r="F300" s="94">
        <v>0</v>
      </c>
      <c r="G300" s="94">
        <v>0</v>
      </c>
      <c r="H300" s="94">
        <v>3287.4267300000001</v>
      </c>
      <c r="I300" s="94">
        <v>8227.5274900000004</v>
      </c>
      <c r="J300" s="94">
        <v>0</v>
      </c>
      <c r="K300" s="94">
        <v>0</v>
      </c>
      <c r="L300" s="111" t="s">
        <v>4</v>
      </c>
      <c r="M300" s="111"/>
      <c r="N300" s="110">
        <f>D300+E300+F300+G300+H300</f>
        <v>3287.4267300000001</v>
      </c>
      <c r="O300" s="109"/>
      <c r="P300" s="109"/>
      <c r="Q300" s="109"/>
      <c r="R300" s="109"/>
    </row>
    <row r="301" spans="1:18" ht="22.5" customHeight="1" x14ac:dyDescent="0.2">
      <c r="A301" s="2">
        <v>287</v>
      </c>
      <c r="B301" s="100" t="s">
        <v>18</v>
      </c>
      <c r="C301" s="101">
        <f t="shared" si="162"/>
        <v>0</v>
      </c>
      <c r="D301" s="101">
        <v>0</v>
      </c>
      <c r="E301" s="101">
        <v>0</v>
      </c>
      <c r="F301" s="101">
        <v>0</v>
      </c>
      <c r="G301" s="101">
        <v>0</v>
      </c>
      <c r="H301" s="101">
        <v>0</v>
      </c>
      <c r="I301" s="101">
        <v>0</v>
      </c>
      <c r="J301" s="101">
        <v>0</v>
      </c>
      <c r="K301" s="101">
        <v>0</v>
      </c>
      <c r="L301" s="111" t="s">
        <v>4</v>
      </c>
      <c r="M301" s="111"/>
      <c r="N301" s="97"/>
      <c r="O301" s="96"/>
      <c r="P301" s="96"/>
      <c r="Q301" s="96"/>
      <c r="R301" s="96"/>
    </row>
    <row r="302" spans="1:18" ht="45.75" customHeight="1" x14ac:dyDescent="0.2">
      <c r="A302" s="2">
        <v>288</v>
      </c>
      <c r="B302" s="100" t="s">
        <v>93</v>
      </c>
      <c r="C302" s="10">
        <f t="shared" ref="C302:F302" si="164">C303+C304+C305+C306+C307</f>
        <v>134640</v>
      </c>
      <c r="D302" s="10">
        <f t="shared" si="164"/>
        <v>0</v>
      </c>
      <c r="E302" s="10">
        <f t="shared" si="164"/>
        <v>0</v>
      </c>
      <c r="F302" s="10">
        <f t="shared" si="164"/>
        <v>0</v>
      </c>
      <c r="G302" s="10">
        <f>G303+G304+G305+G306+G307</f>
        <v>0</v>
      </c>
      <c r="H302" s="10">
        <f t="shared" ref="H302:K302" si="165">H303+H304+H305+H306+H307</f>
        <v>0</v>
      </c>
      <c r="I302" s="10">
        <f t="shared" si="165"/>
        <v>134640</v>
      </c>
      <c r="J302" s="10">
        <f t="shared" si="165"/>
        <v>0</v>
      </c>
      <c r="K302" s="10">
        <f t="shared" si="165"/>
        <v>0</v>
      </c>
      <c r="L302" s="111">
        <v>45</v>
      </c>
      <c r="M302" s="111"/>
      <c r="N302" s="110"/>
      <c r="O302" s="109"/>
      <c r="P302" s="109"/>
      <c r="Q302" s="109"/>
      <c r="R302" s="109"/>
    </row>
    <row r="303" spans="1:18" ht="22.5" customHeight="1" x14ac:dyDescent="0.2">
      <c r="A303" s="2">
        <v>289</v>
      </c>
      <c r="B303" s="100" t="s">
        <v>17</v>
      </c>
      <c r="C303" s="101">
        <f t="shared" ref="C303:C307" si="166">D303+E303+F303+G303+H303+I303+J303+K303</f>
        <v>0</v>
      </c>
      <c r="D303" s="101">
        <v>0</v>
      </c>
      <c r="E303" s="101">
        <v>0</v>
      </c>
      <c r="F303" s="101">
        <v>0</v>
      </c>
      <c r="G303" s="101">
        <v>0</v>
      </c>
      <c r="H303" s="101">
        <v>0</v>
      </c>
      <c r="I303" s="101">
        <v>0</v>
      </c>
      <c r="J303" s="101">
        <v>0</v>
      </c>
      <c r="K303" s="101">
        <v>0</v>
      </c>
      <c r="L303" s="111" t="s">
        <v>4</v>
      </c>
      <c r="M303" s="111"/>
      <c r="N303" s="97"/>
      <c r="O303" s="96"/>
      <c r="P303" s="96"/>
      <c r="Q303" s="96"/>
      <c r="R303" s="96"/>
    </row>
    <row r="304" spans="1:18" ht="24" customHeight="1" x14ac:dyDescent="0.2">
      <c r="A304" s="2">
        <v>290</v>
      </c>
      <c r="B304" s="100" t="s">
        <v>7</v>
      </c>
      <c r="C304" s="101">
        <f t="shared" si="166"/>
        <v>124160</v>
      </c>
      <c r="D304" s="101">
        <v>0</v>
      </c>
      <c r="E304" s="101">
        <v>0</v>
      </c>
      <c r="F304" s="101">
        <v>0</v>
      </c>
      <c r="G304" s="101">
        <v>0</v>
      </c>
      <c r="H304" s="101">
        <v>0</v>
      </c>
      <c r="I304" s="101">
        <v>124160</v>
      </c>
      <c r="J304" s="101">
        <v>0</v>
      </c>
      <c r="K304" s="101">
        <v>0</v>
      </c>
      <c r="L304" s="111" t="s">
        <v>4</v>
      </c>
      <c r="M304" s="111"/>
      <c r="N304" s="110"/>
      <c r="O304" s="109"/>
      <c r="P304" s="109"/>
      <c r="Q304" s="109"/>
      <c r="R304" s="109"/>
    </row>
    <row r="305" spans="1:18" ht="22.5" customHeight="1" x14ac:dyDescent="0.2">
      <c r="A305" s="2">
        <v>291</v>
      </c>
      <c r="B305" s="100" t="s">
        <v>13</v>
      </c>
      <c r="C305" s="101">
        <f t="shared" si="166"/>
        <v>6640</v>
      </c>
      <c r="D305" s="101">
        <v>0</v>
      </c>
      <c r="E305" s="101">
        <v>0</v>
      </c>
      <c r="F305" s="101">
        <v>0</v>
      </c>
      <c r="G305" s="101">
        <v>0</v>
      </c>
      <c r="H305" s="101">
        <v>0</v>
      </c>
      <c r="I305" s="101">
        <v>6640</v>
      </c>
      <c r="J305" s="101">
        <v>0</v>
      </c>
      <c r="K305" s="101">
        <v>0</v>
      </c>
      <c r="L305" s="111" t="s">
        <v>4</v>
      </c>
      <c r="M305" s="111"/>
      <c r="N305" s="110">
        <f>D305+E305+F305+G305+H305</f>
        <v>0</v>
      </c>
      <c r="O305" s="109"/>
      <c r="P305" s="109"/>
      <c r="Q305" s="109"/>
      <c r="R305" s="109"/>
    </row>
    <row r="306" spans="1:18" ht="22.5" customHeight="1" x14ac:dyDescent="0.2">
      <c r="A306" s="2">
        <v>292</v>
      </c>
      <c r="B306" s="100" t="s">
        <v>50</v>
      </c>
      <c r="C306" s="101">
        <f t="shared" si="166"/>
        <v>3840</v>
      </c>
      <c r="D306" s="101">
        <v>0</v>
      </c>
      <c r="E306" s="101">
        <v>0</v>
      </c>
      <c r="F306" s="101">
        <v>0</v>
      </c>
      <c r="G306" s="101">
        <v>0</v>
      </c>
      <c r="H306" s="101">
        <v>0</v>
      </c>
      <c r="I306" s="101">
        <v>3840</v>
      </c>
      <c r="J306" s="101">
        <v>0</v>
      </c>
      <c r="K306" s="101">
        <v>0</v>
      </c>
      <c r="L306" s="111" t="s">
        <v>4</v>
      </c>
      <c r="M306" s="111"/>
      <c r="N306" s="97"/>
      <c r="O306" s="96"/>
      <c r="P306" s="96"/>
      <c r="Q306" s="96"/>
      <c r="R306" s="96"/>
    </row>
    <row r="307" spans="1:18" ht="22.5" customHeight="1" x14ac:dyDescent="0.2">
      <c r="A307" s="2">
        <v>293</v>
      </c>
      <c r="B307" s="100" t="s">
        <v>18</v>
      </c>
      <c r="C307" s="101">
        <f t="shared" si="166"/>
        <v>0</v>
      </c>
      <c r="D307" s="101">
        <v>0</v>
      </c>
      <c r="E307" s="101">
        <v>0</v>
      </c>
      <c r="F307" s="101">
        <v>0</v>
      </c>
      <c r="G307" s="101">
        <v>0</v>
      </c>
      <c r="H307" s="101">
        <v>0</v>
      </c>
      <c r="I307" s="101">
        <v>0</v>
      </c>
      <c r="J307" s="101">
        <v>0</v>
      </c>
      <c r="K307" s="101">
        <v>0</v>
      </c>
      <c r="L307" s="111" t="s">
        <v>4</v>
      </c>
      <c r="M307" s="111"/>
      <c r="N307" s="97"/>
      <c r="O307" s="96"/>
      <c r="P307" s="96"/>
      <c r="Q307" s="96"/>
      <c r="R307" s="96"/>
    </row>
    <row r="308" spans="1:18" s="51" customFormat="1" ht="30" customHeight="1" x14ac:dyDescent="0.2">
      <c r="A308" s="2">
        <v>294</v>
      </c>
      <c r="B308" s="117" t="s">
        <v>60</v>
      </c>
      <c r="C308" s="117"/>
      <c r="D308" s="117"/>
      <c r="E308" s="117"/>
      <c r="F308" s="117"/>
      <c r="G308" s="117"/>
      <c r="H308" s="117"/>
      <c r="I308" s="117"/>
      <c r="J308" s="117"/>
      <c r="K308" s="117"/>
      <c r="L308" s="117"/>
      <c r="M308" s="117"/>
      <c r="N308" s="118"/>
      <c r="O308" s="119"/>
      <c r="P308" s="119"/>
      <c r="Q308" s="119"/>
      <c r="R308" s="119"/>
    </row>
    <row r="309" spans="1:18" ht="31.5" customHeight="1" x14ac:dyDescent="0.2">
      <c r="A309" s="2">
        <v>295</v>
      </c>
      <c r="B309" s="12" t="s">
        <v>29</v>
      </c>
      <c r="C309" s="85">
        <f t="shared" ref="C309:C364" si="167">D309+E309+F309+G309+H309+I309+J309+K309</f>
        <v>95567.666820000013</v>
      </c>
      <c r="D309" s="47">
        <f t="shared" ref="D309:H309" si="168">D311+D312</f>
        <v>2432.9342200000001</v>
      </c>
      <c r="E309" s="47">
        <f t="shared" si="168"/>
        <v>2515.6999999999998</v>
      </c>
      <c r="F309" s="47">
        <f t="shared" si="168"/>
        <v>2501.85</v>
      </c>
      <c r="G309" s="47">
        <f t="shared" si="168"/>
        <v>7521.9750600000007</v>
      </c>
      <c r="H309" s="47">
        <f t="shared" si="168"/>
        <v>74932.90754</v>
      </c>
      <c r="I309" s="47">
        <f t="shared" ref="I309:K309" si="169">I311+I312</f>
        <v>3654.1</v>
      </c>
      <c r="J309" s="85">
        <f t="shared" ref="J309" si="170">J311+J312</f>
        <v>1654.1</v>
      </c>
      <c r="K309" s="67">
        <f t="shared" si="169"/>
        <v>354.1</v>
      </c>
      <c r="L309" s="111" t="s">
        <v>4</v>
      </c>
      <c r="M309" s="111"/>
      <c r="N309" s="108">
        <f>D309+E309+F309+G309+H309</f>
        <v>89905.366819999996</v>
      </c>
      <c r="O309" s="109"/>
      <c r="P309" s="109"/>
      <c r="Q309" s="109"/>
      <c r="R309" s="109"/>
    </row>
    <row r="310" spans="1:18" ht="31.5" customHeight="1" x14ac:dyDescent="0.2">
      <c r="A310" s="2">
        <v>296</v>
      </c>
      <c r="B310" s="12" t="s">
        <v>17</v>
      </c>
      <c r="C310" s="85">
        <f t="shared" si="167"/>
        <v>0</v>
      </c>
      <c r="D310" s="47">
        <v>0</v>
      </c>
      <c r="E310" s="47">
        <v>0</v>
      </c>
      <c r="F310" s="47">
        <v>0</v>
      </c>
      <c r="G310" s="47">
        <v>0</v>
      </c>
      <c r="H310" s="47">
        <v>0</v>
      </c>
      <c r="I310" s="47">
        <v>0</v>
      </c>
      <c r="J310" s="85">
        <v>0</v>
      </c>
      <c r="K310" s="67">
        <v>0</v>
      </c>
      <c r="L310" s="111" t="s">
        <v>4</v>
      </c>
      <c r="M310" s="111"/>
      <c r="N310" s="16"/>
      <c r="O310" s="17"/>
      <c r="P310" s="17"/>
      <c r="Q310" s="17"/>
      <c r="R310" s="17"/>
    </row>
    <row r="311" spans="1:18" ht="24" customHeight="1" x14ac:dyDescent="0.2">
      <c r="A311" s="2">
        <v>297</v>
      </c>
      <c r="B311" s="12" t="s">
        <v>7</v>
      </c>
      <c r="C311" s="85">
        <f t="shared" si="167"/>
        <v>50536.159999999989</v>
      </c>
      <c r="D311" s="47">
        <f t="shared" ref="D311:H312" si="171">D316+D321</f>
        <v>0</v>
      </c>
      <c r="E311" s="47">
        <f t="shared" si="171"/>
        <v>0</v>
      </c>
      <c r="F311" s="47">
        <f t="shared" si="171"/>
        <v>8.1</v>
      </c>
      <c r="G311" s="47">
        <f t="shared" si="171"/>
        <v>8.1</v>
      </c>
      <c r="H311" s="47">
        <f t="shared" si="171"/>
        <v>50507.659999999996</v>
      </c>
      <c r="I311" s="47">
        <f t="shared" ref="I311:K311" si="172">I316+I321</f>
        <v>4.0999999999999996</v>
      </c>
      <c r="J311" s="85">
        <f t="shared" ref="J311" si="173">J316+J321</f>
        <v>4.0999999999999996</v>
      </c>
      <c r="K311" s="67">
        <f t="shared" si="172"/>
        <v>4.0999999999999996</v>
      </c>
      <c r="L311" s="111" t="s">
        <v>4</v>
      </c>
      <c r="M311" s="111"/>
      <c r="N311" s="110"/>
      <c r="O311" s="109"/>
      <c r="P311" s="109"/>
      <c r="Q311" s="109"/>
      <c r="R311" s="109"/>
    </row>
    <row r="312" spans="1:18" ht="21" customHeight="1" x14ac:dyDescent="0.2">
      <c r="A312" s="2">
        <v>298</v>
      </c>
      <c r="B312" s="12" t="s">
        <v>13</v>
      </c>
      <c r="C312" s="85">
        <f t="shared" si="167"/>
        <v>45031.506820000002</v>
      </c>
      <c r="D312" s="47">
        <f t="shared" si="171"/>
        <v>2432.9342200000001</v>
      </c>
      <c r="E312" s="47">
        <f t="shared" si="171"/>
        <v>2515.6999999999998</v>
      </c>
      <c r="F312" s="47">
        <f t="shared" si="171"/>
        <v>2493.75</v>
      </c>
      <c r="G312" s="47">
        <f t="shared" si="171"/>
        <v>7513.8750600000003</v>
      </c>
      <c r="H312" s="47">
        <f t="shared" si="171"/>
        <v>24425.24754</v>
      </c>
      <c r="I312" s="47">
        <f t="shared" ref="I312:K312" si="174">I317+I322</f>
        <v>3650</v>
      </c>
      <c r="J312" s="85">
        <f t="shared" ref="J312" si="175">J317+J322</f>
        <v>1650</v>
      </c>
      <c r="K312" s="67">
        <f t="shared" si="174"/>
        <v>350</v>
      </c>
      <c r="L312" s="111" t="s">
        <v>4</v>
      </c>
      <c r="M312" s="111"/>
      <c r="N312" s="110"/>
      <c r="O312" s="109"/>
      <c r="P312" s="109"/>
      <c r="Q312" s="109"/>
      <c r="R312" s="109"/>
    </row>
    <row r="313" spans="1:18" ht="21" customHeight="1" x14ac:dyDescent="0.2">
      <c r="A313" s="2">
        <v>299</v>
      </c>
      <c r="B313" s="12" t="s">
        <v>18</v>
      </c>
      <c r="C313" s="85">
        <f t="shared" si="167"/>
        <v>0</v>
      </c>
      <c r="D313" s="47">
        <v>0</v>
      </c>
      <c r="E313" s="47">
        <v>0</v>
      </c>
      <c r="F313" s="47">
        <v>0</v>
      </c>
      <c r="G313" s="47">
        <v>0</v>
      </c>
      <c r="H313" s="47">
        <v>0</v>
      </c>
      <c r="I313" s="47">
        <v>0</v>
      </c>
      <c r="J313" s="85">
        <v>0</v>
      </c>
      <c r="K313" s="67">
        <v>0</v>
      </c>
      <c r="L313" s="111" t="s">
        <v>4</v>
      </c>
      <c r="M313" s="111"/>
      <c r="N313" s="22"/>
      <c r="O313" s="17"/>
      <c r="P313" s="17"/>
      <c r="Q313" s="17"/>
      <c r="R313" s="17"/>
    </row>
    <row r="314" spans="1:18" ht="26.25" customHeight="1" x14ac:dyDescent="0.2">
      <c r="A314" s="2">
        <v>300</v>
      </c>
      <c r="B314" s="12" t="s">
        <v>24</v>
      </c>
      <c r="C314" s="85">
        <f t="shared" si="167"/>
        <v>0</v>
      </c>
      <c r="D314" s="47">
        <v>0</v>
      </c>
      <c r="E314" s="47">
        <v>0</v>
      </c>
      <c r="F314" s="47">
        <v>0</v>
      </c>
      <c r="G314" s="47">
        <v>0</v>
      </c>
      <c r="H314" s="47">
        <v>0</v>
      </c>
      <c r="I314" s="47">
        <v>0</v>
      </c>
      <c r="J314" s="85">
        <v>0</v>
      </c>
      <c r="K314" s="67">
        <v>0</v>
      </c>
      <c r="L314" s="111" t="s">
        <v>4</v>
      </c>
      <c r="M314" s="111"/>
      <c r="N314" s="110"/>
      <c r="O314" s="109"/>
      <c r="P314" s="109"/>
      <c r="Q314" s="109"/>
      <c r="R314" s="109"/>
    </row>
    <row r="315" spans="1:18" ht="26.25" customHeight="1" x14ac:dyDescent="0.2">
      <c r="A315" s="2">
        <v>301</v>
      </c>
      <c r="B315" s="12" t="s">
        <v>17</v>
      </c>
      <c r="C315" s="85">
        <f t="shared" si="167"/>
        <v>0</v>
      </c>
      <c r="D315" s="47">
        <v>0</v>
      </c>
      <c r="E315" s="47">
        <v>0</v>
      </c>
      <c r="F315" s="47">
        <v>0</v>
      </c>
      <c r="G315" s="47">
        <v>0</v>
      </c>
      <c r="H315" s="47">
        <v>0</v>
      </c>
      <c r="I315" s="47">
        <v>0</v>
      </c>
      <c r="J315" s="85">
        <v>0</v>
      </c>
      <c r="K315" s="67">
        <v>0</v>
      </c>
      <c r="L315" s="111" t="s">
        <v>4</v>
      </c>
      <c r="M315" s="111"/>
      <c r="N315" s="22"/>
      <c r="O315" s="17"/>
      <c r="P315" s="17"/>
      <c r="Q315" s="17"/>
      <c r="R315" s="17"/>
    </row>
    <row r="316" spans="1:18" ht="33.75" customHeight="1" x14ac:dyDescent="0.2">
      <c r="A316" s="2">
        <v>302</v>
      </c>
      <c r="B316" s="12" t="s">
        <v>7</v>
      </c>
      <c r="C316" s="85">
        <f t="shared" si="167"/>
        <v>0</v>
      </c>
      <c r="D316" s="47">
        <v>0</v>
      </c>
      <c r="E316" s="47">
        <v>0</v>
      </c>
      <c r="F316" s="47">
        <v>0</v>
      </c>
      <c r="G316" s="47">
        <v>0</v>
      </c>
      <c r="H316" s="47">
        <v>0</v>
      </c>
      <c r="I316" s="47">
        <v>0</v>
      </c>
      <c r="J316" s="85">
        <v>0</v>
      </c>
      <c r="K316" s="67">
        <v>0</v>
      </c>
      <c r="L316" s="111" t="s">
        <v>4</v>
      </c>
      <c r="M316" s="111"/>
      <c r="N316" s="110"/>
      <c r="O316" s="109"/>
      <c r="P316" s="109"/>
      <c r="Q316" s="109"/>
      <c r="R316" s="109"/>
    </row>
    <row r="317" spans="1:18" ht="22.5" customHeight="1" x14ac:dyDescent="0.2">
      <c r="A317" s="2">
        <v>303</v>
      </c>
      <c r="B317" s="12" t="s">
        <v>13</v>
      </c>
      <c r="C317" s="85">
        <f t="shared" si="167"/>
        <v>0</v>
      </c>
      <c r="D317" s="47">
        <v>0</v>
      </c>
      <c r="E317" s="47">
        <v>0</v>
      </c>
      <c r="F317" s="47">
        <v>0</v>
      </c>
      <c r="G317" s="47">
        <v>0</v>
      </c>
      <c r="H317" s="47">
        <v>0</v>
      </c>
      <c r="I317" s="47">
        <v>0</v>
      </c>
      <c r="J317" s="85">
        <v>0</v>
      </c>
      <c r="K317" s="67">
        <v>0</v>
      </c>
      <c r="L317" s="111" t="s">
        <v>4</v>
      </c>
      <c r="M317" s="111"/>
      <c r="N317" s="110"/>
      <c r="O317" s="109"/>
      <c r="P317" s="109"/>
      <c r="Q317" s="109"/>
      <c r="R317" s="109"/>
    </row>
    <row r="318" spans="1:18" ht="22.5" customHeight="1" x14ac:dyDescent="0.2">
      <c r="A318" s="2">
        <v>304</v>
      </c>
      <c r="B318" s="12" t="s">
        <v>18</v>
      </c>
      <c r="C318" s="85">
        <f t="shared" si="167"/>
        <v>0</v>
      </c>
      <c r="D318" s="47">
        <v>0</v>
      </c>
      <c r="E318" s="47">
        <v>0</v>
      </c>
      <c r="F318" s="47">
        <v>0</v>
      </c>
      <c r="G318" s="47">
        <v>0</v>
      </c>
      <c r="H318" s="47">
        <v>0</v>
      </c>
      <c r="I318" s="47">
        <v>0</v>
      </c>
      <c r="J318" s="85">
        <v>0</v>
      </c>
      <c r="K318" s="67">
        <v>0</v>
      </c>
      <c r="L318" s="111" t="s">
        <v>4</v>
      </c>
      <c r="M318" s="111"/>
      <c r="N318" s="22"/>
      <c r="O318" s="17"/>
      <c r="P318" s="17"/>
      <c r="Q318" s="17"/>
      <c r="R318" s="17"/>
    </row>
    <row r="319" spans="1:18" ht="31.5" customHeight="1" x14ac:dyDescent="0.2">
      <c r="A319" s="2">
        <v>305</v>
      </c>
      <c r="B319" s="12" t="s">
        <v>22</v>
      </c>
      <c r="C319" s="85">
        <f t="shared" si="167"/>
        <v>95567.666820000013</v>
      </c>
      <c r="D319" s="47">
        <f t="shared" ref="D319:H319" si="176">D321+D322</f>
        <v>2432.9342200000001</v>
      </c>
      <c r="E319" s="47">
        <f t="shared" si="176"/>
        <v>2515.6999999999998</v>
      </c>
      <c r="F319" s="47">
        <f t="shared" si="176"/>
        <v>2501.85</v>
      </c>
      <c r="G319" s="47">
        <f t="shared" si="176"/>
        <v>7521.9750600000007</v>
      </c>
      <c r="H319" s="47">
        <f t="shared" si="176"/>
        <v>74932.90754</v>
      </c>
      <c r="I319" s="47">
        <f t="shared" ref="I319:K319" si="177">I321+I322</f>
        <v>3654.1</v>
      </c>
      <c r="J319" s="85">
        <f t="shared" ref="J319" si="178">J321+J322</f>
        <v>1654.1</v>
      </c>
      <c r="K319" s="67">
        <f t="shared" si="177"/>
        <v>354.1</v>
      </c>
      <c r="L319" s="111" t="s">
        <v>4</v>
      </c>
      <c r="M319" s="111"/>
      <c r="N319" s="110"/>
      <c r="O319" s="109"/>
      <c r="P319" s="109"/>
      <c r="Q319" s="109"/>
      <c r="R319" s="109"/>
    </row>
    <row r="320" spans="1:18" ht="31.5" customHeight="1" x14ac:dyDescent="0.2">
      <c r="A320" s="2">
        <v>306</v>
      </c>
      <c r="B320" s="12" t="s">
        <v>17</v>
      </c>
      <c r="C320" s="85">
        <f t="shared" si="167"/>
        <v>0</v>
      </c>
      <c r="D320" s="47">
        <v>0</v>
      </c>
      <c r="E320" s="47">
        <v>0</v>
      </c>
      <c r="F320" s="47">
        <v>0</v>
      </c>
      <c r="G320" s="47">
        <v>0</v>
      </c>
      <c r="H320" s="47">
        <v>0</v>
      </c>
      <c r="I320" s="47">
        <v>0</v>
      </c>
      <c r="J320" s="85">
        <v>0</v>
      </c>
      <c r="K320" s="67">
        <v>0</v>
      </c>
      <c r="L320" s="111" t="s">
        <v>4</v>
      </c>
      <c r="M320" s="111"/>
      <c r="N320" s="22"/>
      <c r="O320" s="17"/>
      <c r="P320" s="17"/>
      <c r="Q320" s="17"/>
      <c r="R320" s="17"/>
    </row>
    <row r="321" spans="1:18" ht="16.5" customHeight="1" x14ac:dyDescent="0.2">
      <c r="A321" s="2">
        <v>307</v>
      </c>
      <c r="B321" s="12" t="s">
        <v>7</v>
      </c>
      <c r="C321" s="85">
        <f t="shared" si="167"/>
        <v>50536.159999999989</v>
      </c>
      <c r="D321" s="47">
        <f t="shared" ref="D321:E321" si="179">D327+D332+D332+D337+D342+D347+D352</f>
        <v>0</v>
      </c>
      <c r="E321" s="47">
        <f t="shared" si="179"/>
        <v>0</v>
      </c>
      <c r="F321" s="47">
        <f>F327+F332+F332+F337+F342+F347+F352+F357</f>
        <v>8.1</v>
      </c>
      <c r="G321" s="47">
        <f t="shared" ref="G321" si="180">G327+G332+G332+G337+G342+G347+G352+G357</f>
        <v>8.1</v>
      </c>
      <c r="H321" s="47">
        <f>H327+H332+H332+H337+H342+H347+H352+H357+H362</f>
        <v>50507.659999999996</v>
      </c>
      <c r="I321" s="47">
        <f t="shared" ref="I321:K321" si="181">I327+I332+I332+I337+I342+I347+I352+I357</f>
        <v>4.0999999999999996</v>
      </c>
      <c r="J321" s="85">
        <f t="shared" ref="J321" si="182">J327+J332+J332+J337+J342+J347+J352+J357</f>
        <v>4.0999999999999996</v>
      </c>
      <c r="K321" s="67">
        <f t="shared" si="181"/>
        <v>4.0999999999999996</v>
      </c>
      <c r="L321" s="111" t="s">
        <v>4</v>
      </c>
      <c r="M321" s="111"/>
      <c r="N321" s="110"/>
      <c r="O321" s="109"/>
      <c r="P321" s="109"/>
      <c r="Q321" s="109"/>
      <c r="R321" s="109"/>
    </row>
    <row r="322" spans="1:18" ht="27" customHeight="1" x14ac:dyDescent="0.2">
      <c r="A322" s="2">
        <v>308</v>
      </c>
      <c r="B322" s="12" t="s">
        <v>13</v>
      </c>
      <c r="C322" s="85">
        <f t="shared" si="167"/>
        <v>45031.506820000002</v>
      </c>
      <c r="D322" s="47">
        <f t="shared" ref="D322:E322" si="183">D328+D333+D338+D343+D353</f>
        <v>2432.9342200000001</v>
      </c>
      <c r="E322" s="47">
        <f t="shared" si="183"/>
        <v>2515.6999999999998</v>
      </c>
      <c r="F322" s="47">
        <f>F328+F333+F338+F343+F353+F348</f>
        <v>2493.75</v>
      </c>
      <c r="G322" s="47">
        <f>G328+G333+G338+G348</f>
        <v>7513.8750600000003</v>
      </c>
      <c r="H322" s="47">
        <f>H328+H333+H338+H343+H353+H348+H363</f>
        <v>24425.24754</v>
      </c>
      <c r="I322" s="47">
        <f t="shared" ref="I322" si="184">I328+I333+I338+I343+I353+I348</f>
        <v>3650</v>
      </c>
      <c r="J322" s="85">
        <f t="shared" ref="J322:K322" si="185">J328+J333+J338+J343+J353+J348</f>
        <v>1650</v>
      </c>
      <c r="K322" s="67">
        <f t="shared" si="185"/>
        <v>350</v>
      </c>
      <c r="L322" s="111" t="s">
        <v>4</v>
      </c>
      <c r="M322" s="111"/>
      <c r="N322" s="110"/>
      <c r="O322" s="109"/>
      <c r="P322" s="109"/>
      <c r="Q322" s="109"/>
      <c r="R322" s="109"/>
    </row>
    <row r="323" spans="1:18" ht="27" customHeight="1" x14ac:dyDescent="0.2">
      <c r="A323" s="2">
        <v>309</v>
      </c>
      <c r="B323" s="12" t="s">
        <v>18</v>
      </c>
      <c r="C323" s="85">
        <f t="shared" si="167"/>
        <v>0</v>
      </c>
      <c r="D323" s="47">
        <v>0</v>
      </c>
      <c r="E323" s="47">
        <v>0</v>
      </c>
      <c r="F323" s="47">
        <v>0</v>
      </c>
      <c r="G323" s="47">
        <v>0</v>
      </c>
      <c r="H323" s="47">
        <v>0</v>
      </c>
      <c r="I323" s="47">
        <v>0</v>
      </c>
      <c r="J323" s="85">
        <v>0</v>
      </c>
      <c r="K323" s="67">
        <v>0</v>
      </c>
      <c r="L323" s="111" t="s">
        <v>4</v>
      </c>
      <c r="M323" s="111"/>
      <c r="N323" s="22"/>
      <c r="O323" s="17"/>
      <c r="P323" s="17"/>
      <c r="Q323" s="17"/>
      <c r="R323" s="17"/>
    </row>
    <row r="324" spans="1:18" ht="33" customHeight="1" x14ac:dyDescent="0.2">
      <c r="A324" s="2">
        <v>310</v>
      </c>
      <c r="B324" s="12" t="s">
        <v>19</v>
      </c>
      <c r="C324" s="85">
        <f t="shared" si="167"/>
        <v>0</v>
      </c>
      <c r="D324" s="47"/>
      <c r="E324" s="47"/>
      <c r="F324" s="47"/>
      <c r="G324" s="47"/>
      <c r="H324" s="47"/>
      <c r="I324" s="47"/>
      <c r="J324" s="85"/>
      <c r="K324" s="63"/>
      <c r="L324" s="111" t="s">
        <v>4</v>
      </c>
      <c r="M324" s="111"/>
      <c r="N324" s="110"/>
      <c r="O324" s="109"/>
      <c r="P324" s="109"/>
      <c r="Q324" s="109"/>
      <c r="R324" s="109"/>
    </row>
    <row r="325" spans="1:18" ht="51.75" customHeight="1" x14ac:dyDescent="0.2">
      <c r="A325" s="2">
        <v>311</v>
      </c>
      <c r="B325" s="12" t="s">
        <v>94</v>
      </c>
      <c r="C325" s="85">
        <f t="shared" si="167"/>
        <v>600</v>
      </c>
      <c r="D325" s="10">
        <f t="shared" ref="D325:G325" si="186">D326+D327+D328+D329</f>
        <v>100</v>
      </c>
      <c r="E325" s="10">
        <f t="shared" si="186"/>
        <v>0</v>
      </c>
      <c r="F325" s="10">
        <f t="shared" si="186"/>
        <v>0</v>
      </c>
      <c r="G325" s="10">
        <f t="shared" si="186"/>
        <v>0</v>
      </c>
      <c r="H325" s="10">
        <f>H326+H327+H328+H329</f>
        <v>0</v>
      </c>
      <c r="I325" s="10">
        <f>I326+I327+I328+I329</f>
        <v>300</v>
      </c>
      <c r="J325" s="10">
        <f>J326+J327+J328+J329</f>
        <v>100</v>
      </c>
      <c r="K325" s="10">
        <f>K326+K327+K328+K329</f>
        <v>100</v>
      </c>
      <c r="L325" s="111">
        <v>51</v>
      </c>
      <c r="M325" s="111"/>
      <c r="N325" s="110"/>
      <c r="O325" s="109"/>
      <c r="P325" s="109"/>
      <c r="Q325" s="109"/>
      <c r="R325" s="109"/>
    </row>
    <row r="326" spans="1:18" ht="23.25" customHeight="1" x14ac:dyDescent="0.2">
      <c r="A326" s="2">
        <v>312</v>
      </c>
      <c r="B326" s="12" t="s">
        <v>17</v>
      </c>
      <c r="C326" s="85">
        <f t="shared" si="167"/>
        <v>0</v>
      </c>
      <c r="D326" s="47">
        <v>0</v>
      </c>
      <c r="E326" s="47">
        <v>0</v>
      </c>
      <c r="F326" s="47">
        <v>0</v>
      </c>
      <c r="G326" s="47">
        <v>0</v>
      </c>
      <c r="H326" s="47">
        <v>0</v>
      </c>
      <c r="I326" s="47">
        <v>0</v>
      </c>
      <c r="J326" s="85">
        <v>0</v>
      </c>
      <c r="K326" s="67">
        <v>0</v>
      </c>
      <c r="L326" s="111" t="s">
        <v>4</v>
      </c>
      <c r="M326" s="111"/>
      <c r="N326" s="22"/>
      <c r="O326" s="17"/>
      <c r="P326" s="17"/>
      <c r="Q326" s="17"/>
      <c r="R326" s="17"/>
    </row>
    <row r="327" spans="1:18" ht="23.25" customHeight="1" x14ac:dyDescent="0.2">
      <c r="A327" s="2">
        <v>313</v>
      </c>
      <c r="B327" s="12" t="s">
        <v>7</v>
      </c>
      <c r="C327" s="85">
        <f t="shared" si="167"/>
        <v>0</v>
      </c>
      <c r="D327" s="47">
        <v>0</v>
      </c>
      <c r="E327" s="47">
        <v>0</v>
      </c>
      <c r="F327" s="47">
        <v>0</v>
      </c>
      <c r="G327" s="47">
        <v>0</v>
      </c>
      <c r="H327" s="47">
        <v>0</v>
      </c>
      <c r="I327" s="47">
        <v>0</v>
      </c>
      <c r="J327" s="85">
        <v>0</v>
      </c>
      <c r="K327" s="67">
        <v>0</v>
      </c>
      <c r="L327" s="111" t="s">
        <v>4</v>
      </c>
      <c r="M327" s="111"/>
      <c r="N327" s="110"/>
      <c r="O327" s="109"/>
      <c r="P327" s="109"/>
      <c r="Q327" s="109"/>
      <c r="R327" s="109"/>
    </row>
    <row r="328" spans="1:18" ht="24.75" customHeight="1" x14ac:dyDescent="0.2">
      <c r="A328" s="2">
        <v>314</v>
      </c>
      <c r="B328" s="12" t="s">
        <v>13</v>
      </c>
      <c r="C328" s="85">
        <f t="shared" si="167"/>
        <v>600</v>
      </c>
      <c r="D328" s="47">
        <v>100</v>
      </c>
      <c r="E328" s="47">
        <v>0</v>
      </c>
      <c r="F328" s="47">
        <v>0</v>
      </c>
      <c r="G328" s="47">
        <v>0</v>
      </c>
      <c r="H328" s="47">
        <v>0</v>
      </c>
      <c r="I328" s="47">
        <v>300</v>
      </c>
      <c r="J328" s="85">
        <v>100</v>
      </c>
      <c r="K328" s="67">
        <v>100</v>
      </c>
      <c r="L328" s="111" t="s">
        <v>4</v>
      </c>
      <c r="M328" s="111"/>
      <c r="N328" s="110"/>
      <c r="O328" s="109"/>
      <c r="P328" s="109"/>
      <c r="Q328" s="109"/>
      <c r="R328" s="109"/>
    </row>
    <row r="329" spans="1:18" ht="24.75" customHeight="1" x14ac:dyDescent="0.2">
      <c r="A329" s="2">
        <v>315</v>
      </c>
      <c r="B329" s="12" t="s">
        <v>18</v>
      </c>
      <c r="C329" s="85">
        <f t="shared" si="167"/>
        <v>0</v>
      </c>
      <c r="D329" s="47">
        <v>0</v>
      </c>
      <c r="E329" s="47">
        <v>0</v>
      </c>
      <c r="F329" s="47">
        <v>0</v>
      </c>
      <c r="G329" s="47">
        <v>0</v>
      </c>
      <c r="H329" s="47">
        <v>0</v>
      </c>
      <c r="I329" s="47">
        <v>0</v>
      </c>
      <c r="J329" s="85">
        <v>0</v>
      </c>
      <c r="K329" s="67">
        <v>0</v>
      </c>
      <c r="L329" s="111" t="s">
        <v>4</v>
      </c>
      <c r="M329" s="111"/>
      <c r="N329" s="22"/>
      <c r="O329" s="17"/>
      <c r="P329" s="17"/>
      <c r="Q329" s="17"/>
      <c r="R329" s="17"/>
    </row>
    <row r="330" spans="1:18" ht="60" customHeight="1" x14ac:dyDescent="0.2">
      <c r="A330" s="2">
        <v>316</v>
      </c>
      <c r="B330" s="12" t="s">
        <v>95</v>
      </c>
      <c r="C330" s="85">
        <f t="shared" si="167"/>
        <v>6251.9331300000003</v>
      </c>
      <c r="D330" s="10">
        <f t="shared" ref="D330:K330" si="187">D331+D332+D333+D31</f>
        <v>44.1</v>
      </c>
      <c r="E330" s="10">
        <f t="shared" si="187"/>
        <v>161.69999999999999</v>
      </c>
      <c r="F330" s="10">
        <f t="shared" si="187"/>
        <v>150</v>
      </c>
      <c r="G330" s="10">
        <f t="shared" si="187"/>
        <v>1292.3840600000001</v>
      </c>
      <c r="H330" s="10">
        <f t="shared" si="187"/>
        <v>2003.7490700000001</v>
      </c>
      <c r="I330" s="10">
        <f t="shared" si="187"/>
        <v>1500</v>
      </c>
      <c r="J330" s="10">
        <f t="shared" si="187"/>
        <v>1000</v>
      </c>
      <c r="K330" s="10">
        <f t="shared" si="187"/>
        <v>100</v>
      </c>
      <c r="L330" s="111">
        <v>53</v>
      </c>
      <c r="M330" s="111"/>
      <c r="N330" s="110"/>
      <c r="O330" s="109"/>
      <c r="P330" s="109"/>
      <c r="Q330" s="109"/>
      <c r="R330" s="109"/>
    </row>
    <row r="331" spans="1:18" ht="22.5" customHeight="1" x14ac:dyDescent="0.2">
      <c r="A331" s="2">
        <v>317</v>
      </c>
      <c r="B331" s="12" t="s">
        <v>17</v>
      </c>
      <c r="C331" s="85">
        <f t="shared" si="167"/>
        <v>0</v>
      </c>
      <c r="D331" s="47">
        <v>0</v>
      </c>
      <c r="E331" s="47">
        <v>0</v>
      </c>
      <c r="F331" s="47">
        <v>0</v>
      </c>
      <c r="G331" s="47">
        <v>0</v>
      </c>
      <c r="H331" s="47">
        <v>0</v>
      </c>
      <c r="I331" s="47">
        <v>0</v>
      </c>
      <c r="J331" s="85">
        <v>0</v>
      </c>
      <c r="K331" s="67">
        <v>0</v>
      </c>
      <c r="L331" s="111" t="s">
        <v>4</v>
      </c>
      <c r="M331" s="111"/>
      <c r="N331" s="22"/>
      <c r="O331" s="17"/>
      <c r="P331" s="17"/>
      <c r="Q331" s="17"/>
      <c r="R331" s="17"/>
    </row>
    <row r="332" spans="1:18" ht="21.75" customHeight="1" x14ac:dyDescent="0.2">
      <c r="A332" s="2">
        <v>318</v>
      </c>
      <c r="B332" s="12" t="s">
        <v>7</v>
      </c>
      <c r="C332" s="85">
        <f t="shared" si="167"/>
        <v>0</v>
      </c>
      <c r="D332" s="47">
        <v>0</v>
      </c>
      <c r="E332" s="47">
        <v>0</v>
      </c>
      <c r="F332" s="47">
        <v>0</v>
      </c>
      <c r="G332" s="47">
        <v>0</v>
      </c>
      <c r="H332" s="47">
        <v>0</v>
      </c>
      <c r="I332" s="47">
        <v>0</v>
      </c>
      <c r="J332" s="85">
        <v>0</v>
      </c>
      <c r="K332" s="67">
        <v>0</v>
      </c>
      <c r="L332" s="111" t="s">
        <v>4</v>
      </c>
      <c r="M332" s="111"/>
      <c r="N332" s="110"/>
      <c r="O332" s="109"/>
      <c r="P332" s="109"/>
      <c r="Q332" s="109"/>
      <c r="R332" s="109"/>
    </row>
    <row r="333" spans="1:18" ht="24.75" customHeight="1" x14ac:dyDescent="0.2">
      <c r="A333" s="2">
        <v>319</v>
      </c>
      <c r="B333" s="12" t="s">
        <v>13</v>
      </c>
      <c r="C333" s="85">
        <f t="shared" si="167"/>
        <v>6251.9331300000003</v>
      </c>
      <c r="D333" s="47">
        <v>44.1</v>
      </c>
      <c r="E333" s="47">
        <v>161.69999999999999</v>
      </c>
      <c r="F333" s="47">
        <v>150</v>
      </c>
      <c r="G333" s="47">
        <v>1292.3840600000001</v>
      </c>
      <c r="H333" s="47">
        <v>2003.7490700000001</v>
      </c>
      <c r="I333" s="47">
        <v>1500</v>
      </c>
      <c r="J333" s="85">
        <v>1000</v>
      </c>
      <c r="K333" s="67">
        <v>100</v>
      </c>
      <c r="L333" s="111" t="s">
        <v>4</v>
      </c>
      <c r="M333" s="111"/>
      <c r="N333" s="110"/>
      <c r="O333" s="109"/>
      <c r="P333" s="109"/>
      <c r="Q333" s="109"/>
      <c r="R333" s="109"/>
    </row>
    <row r="334" spans="1:18" ht="24.75" customHeight="1" x14ac:dyDescent="0.2">
      <c r="A334" s="2">
        <v>320</v>
      </c>
      <c r="B334" s="12" t="s">
        <v>18</v>
      </c>
      <c r="C334" s="85">
        <f t="shared" si="167"/>
        <v>0</v>
      </c>
      <c r="D334" s="47">
        <v>0</v>
      </c>
      <c r="E334" s="47">
        <v>0</v>
      </c>
      <c r="F334" s="47">
        <v>0</v>
      </c>
      <c r="G334" s="47">
        <v>0</v>
      </c>
      <c r="H334" s="47">
        <v>0</v>
      </c>
      <c r="I334" s="47">
        <v>0</v>
      </c>
      <c r="J334" s="85">
        <v>0</v>
      </c>
      <c r="K334" s="67">
        <v>0</v>
      </c>
      <c r="L334" s="111" t="s">
        <v>4</v>
      </c>
      <c r="M334" s="111"/>
      <c r="N334" s="22"/>
      <c r="O334" s="17"/>
      <c r="P334" s="17"/>
      <c r="Q334" s="17"/>
      <c r="R334" s="17"/>
    </row>
    <row r="335" spans="1:18" ht="47.25" customHeight="1" x14ac:dyDescent="0.2">
      <c r="A335" s="2">
        <v>321</v>
      </c>
      <c r="B335" s="12" t="s">
        <v>96</v>
      </c>
      <c r="C335" s="85">
        <f t="shared" si="167"/>
        <v>6698.2328900000002</v>
      </c>
      <c r="D335" s="10">
        <f t="shared" ref="D335:G335" si="188">D336+D337+D338+D339</f>
        <v>2194.6334200000001</v>
      </c>
      <c r="E335" s="10">
        <f t="shared" si="188"/>
        <v>2354</v>
      </c>
      <c r="F335" s="10">
        <f t="shared" si="188"/>
        <v>0</v>
      </c>
      <c r="G335" s="10">
        <f t="shared" si="188"/>
        <v>549.99099999999999</v>
      </c>
      <c r="H335" s="10">
        <f>H336+H337+H338+H339</f>
        <v>499.60847000000001</v>
      </c>
      <c r="I335" s="10">
        <f>I336+I337+I338+I339</f>
        <v>500</v>
      </c>
      <c r="J335" s="10">
        <f>J336+J337+J338+J339</f>
        <v>500</v>
      </c>
      <c r="K335" s="10">
        <f>K336+K337+K338+K339</f>
        <v>100</v>
      </c>
      <c r="L335" s="111">
        <v>55</v>
      </c>
      <c r="M335" s="111"/>
      <c r="N335" s="110"/>
      <c r="O335" s="109"/>
      <c r="P335" s="109"/>
      <c r="Q335" s="109"/>
      <c r="R335" s="109"/>
    </row>
    <row r="336" spans="1:18" ht="21.75" customHeight="1" x14ac:dyDescent="0.2">
      <c r="A336" s="2">
        <v>322</v>
      </c>
      <c r="B336" s="12" t="s">
        <v>17</v>
      </c>
      <c r="C336" s="85">
        <f t="shared" si="167"/>
        <v>0</v>
      </c>
      <c r="D336" s="10">
        <v>0</v>
      </c>
      <c r="E336" s="10">
        <v>0</v>
      </c>
      <c r="F336" s="10">
        <v>0</v>
      </c>
      <c r="G336" s="10">
        <v>0</v>
      </c>
      <c r="H336" s="10">
        <v>0</v>
      </c>
      <c r="I336" s="10">
        <v>0</v>
      </c>
      <c r="J336" s="10">
        <v>0</v>
      </c>
      <c r="K336" s="10">
        <v>0</v>
      </c>
      <c r="L336" s="111" t="s">
        <v>4</v>
      </c>
      <c r="M336" s="111"/>
      <c r="N336" s="22"/>
      <c r="O336" s="17"/>
      <c r="P336" s="17"/>
      <c r="Q336" s="17"/>
      <c r="R336" s="17"/>
    </row>
    <row r="337" spans="1:18" ht="22.5" customHeight="1" x14ac:dyDescent="0.2">
      <c r="A337" s="2">
        <v>323</v>
      </c>
      <c r="B337" s="12" t="s">
        <v>7</v>
      </c>
      <c r="C337" s="85">
        <f t="shared" si="167"/>
        <v>0</v>
      </c>
      <c r="D337" s="47">
        <v>0</v>
      </c>
      <c r="E337" s="47">
        <v>0</v>
      </c>
      <c r="F337" s="47">
        <v>0</v>
      </c>
      <c r="G337" s="47">
        <v>0</v>
      </c>
      <c r="H337" s="47">
        <v>0</v>
      </c>
      <c r="I337" s="47">
        <v>0</v>
      </c>
      <c r="J337" s="85">
        <v>0</v>
      </c>
      <c r="K337" s="67">
        <v>0</v>
      </c>
      <c r="L337" s="111" t="s">
        <v>4</v>
      </c>
      <c r="M337" s="111"/>
      <c r="N337" s="110"/>
      <c r="O337" s="109"/>
      <c r="P337" s="109"/>
      <c r="Q337" s="109"/>
      <c r="R337" s="109"/>
    </row>
    <row r="338" spans="1:18" ht="19.5" customHeight="1" x14ac:dyDescent="0.2">
      <c r="A338" s="2">
        <v>324</v>
      </c>
      <c r="B338" s="12" t="s">
        <v>13</v>
      </c>
      <c r="C338" s="85">
        <f t="shared" si="167"/>
        <v>6698.2328900000002</v>
      </c>
      <c r="D338" s="47">
        <v>2194.6334200000001</v>
      </c>
      <c r="E338" s="47">
        <v>2354</v>
      </c>
      <c r="F338" s="47">
        <v>0</v>
      </c>
      <c r="G338" s="47">
        <v>549.99099999999999</v>
      </c>
      <c r="H338" s="47">
        <v>499.60847000000001</v>
      </c>
      <c r="I338" s="47">
        <v>500</v>
      </c>
      <c r="J338" s="85">
        <v>500</v>
      </c>
      <c r="K338" s="67">
        <v>100</v>
      </c>
      <c r="L338" s="111" t="s">
        <v>4</v>
      </c>
      <c r="M338" s="111"/>
      <c r="N338" s="110"/>
      <c r="O338" s="109"/>
      <c r="P338" s="109"/>
      <c r="Q338" s="109"/>
      <c r="R338" s="109"/>
    </row>
    <row r="339" spans="1:18" ht="19.5" customHeight="1" x14ac:dyDescent="0.2">
      <c r="A339" s="2">
        <v>325</v>
      </c>
      <c r="B339" s="12" t="s">
        <v>18</v>
      </c>
      <c r="C339" s="85">
        <f t="shared" si="167"/>
        <v>0</v>
      </c>
      <c r="D339" s="47">
        <v>0</v>
      </c>
      <c r="E339" s="47">
        <v>0</v>
      </c>
      <c r="F339" s="47">
        <v>0</v>
      </c>
      <c r="G339" s="47">
        <v>0</v>
      </c>
      <c r="H339" s="47">
        <v>0</v>
      </c>
      <c r="I339" s="47">
        <v>0</v>
      </c>
      <c r="J339" s="85">
        <v>0</v>
      </c>
      <c r="K339" s="67">
        <v>0</v>
      </c>
      <c r="L339" s="111" t="s">
        <v>4</v>
      </c>
      <c r="M339" s="111"/>
      <c r="N339" s="22"/>
      <c r="O339" s="17"/>
      <c r="P339" s="17"/>
      <c r="Q339" s="17"/>
      <c r="R339" s="17"/>
    </row>
    <row r="340" spans="1:18" ht="42" customHeight="1" x14ac:dyDescent="0.2">
      <c r="A340" s="2">
        <v>326</v>
      </c>
      <c r="B340" s="12" t="s">
        <v>97</v>
      </c>
      <c r="C340" s="85">
        <f t="shared" si="167"/>
        <v>185.26</v>
      </c>
      <c r="D340" s="10">
        <f t="shared" ref="D340:G340" si="189">D341+D342+D343+D344</f>
        <v>0</v>
      </c>
      <c r="E340" s="10">
        <f t="shared" si="189"/>
        <v>0</v>
      </c>
      <c r="F340" s="10">
        <f t="shared" si="189"/>
        <v>19</v>
      </c>
      <c r="G340" s="10">
        <f t="shared" si="189"/>
        <v>0</v>
      </c>
      <c r="H340" s="10">
        <f>H341+H342+H343+H344</f>
        <v>16.260000000000002</v>
      </c>
      <c r="I340" s="10">
        <f>I341+I342+I343+I344</f>
        <v>50</v>
      </c>
      <c r="J340" s="10">
        <f>J341+J342+J343+J344</f>
        <v>50</v>
      </c>
      <c r="K340" s="10">
        <f>K341+K342+K343+K344</f>
        <v>50</v>
      </c>
      <c r="L340" s="116">
        <v>59.6</v>
      </c>
      <c r="M340" s="116"/>
      <c r="N340" s="110"/>
      <c r="O340" s="109"/>
      <c r="P340" s="109"/>
      <c r="Q340" s="109"/>
      <c r="R340" s="109"/>
    </row>
    <row r="341" spans="1:18" ht="24.75" customHeight="1" x14ac:dyDescent="0.2">
      <c r="A341" s="2">
        <v>327</v>
      </c>
      <c r="B341" s="12" t="s">
        <v>17</v>
      </c>
      <c r="C341" s="85">
        <f t="shared" si="167"/>
        <v>0</v>
      </c>
      <c r="D341" s="47">
        <v>0</v>
      </c>
      <c r="E341" s="47">
        <v>0</v>
      </c>
      <c r="F341" s="47">
        <v>0</v>
      </c>
      <c r="G341" s="47">
        <v>0</v>
      </c>
      <c r="H341" s="47">
        <v>0</v>
      </c>
      <c r="I341" s="47">
        <v>0</v>
      </c>
      <c r="J341" s="85">
        <v>0</v>
      </c>
      <c r="K341" s="67">
        <v>0</v>
      </c>
      <c r="L341" s="111" t="s">
        <v>4</v>
      </c>
      <c r="M341" s="111"/>
      <c r="N341" s="22"/>
      <c r="O341" s="17"/>
      <c r="P341" s="17"/>
      <c r="Q341" s="17"/>
      <c r="R341" s="17"/>
    </row>
    <row r="342" spans="1:18" ht="31.5" customHeight="1" x14ac:dyDescent="0.2">
      <c r="A342" s="2">
        <v>328</v>
      </c>
      <c r="B342" s="12" t="s">
        <v>7</v>
      </c>
      <c r="C342" s="85">
        <f t="shared" si="167"/>
        <v>0</v>
      </c>
      <c r="D342" s="47">
        <v>0</v>
      </c>
      <c r="E342" s="47">
        <v>0</v>
      </c>
      <c r="F342" s="47">
        <v>0</v>
      </c>
      <c r="G342" s="47">
        <v>0</v>
      </c>
      <c r="H342" s="47">
        <v>0</v>
      </c>
      <c r="I342" s="47">
        <v>0</v>
      </c>
      <c r="J342" s="85">
        <v>0</v>
      </c>
      <c r="K342" s="67">
        <v>0</v>
      </c>
      <c r="L342" s="111" t="s">
        <v>4</v>
      </c>
      <c r="M342" s="111"/>
      <c r="N342" s="110"/>
      <c r="O342" s="109"/>
      <c r="P342" s="109"/>
      <c r="Q342" s="109"/>
      <c r="R342" s="109"/>
    </row>
    <row r="343" spans="1:18" ht="27" customHeight="1" x14ac:dyDescent="0.2">
      <c r="A343" s="2">
        <v>329</v>
      </c>
      <c r="B343" s="12" t="s">
        <v>13</v>
      </c>
      <c r="C343" s="85">
        <f t="shared" si="167"/>
        <v>185.26</v>
      </c>
      <c r="D343" s="47">
        <v>0</v>
      </c>
      <c r="E343" s="47">
        <v>0</v>
      </c>
      <c r="F343" s="47">
        <v>19</v>
      </c>
      <c r="G343" s="47">
        <v>0</v>
      </c>
      <c r="H343" s="47">
        <v>16.260000000000002</v>
      </c>
      <c r="I343" s="47">
        <v>50</v>
      </c>
      <c r="J343" s="85">
        <v>50</v>
      </c>
      <c r="K343" s="67">
        <v>50</v>
      </c>
      <c r="L343" s="111" t="s">
        <v>4</v>
      </c>
      <c r="M343" s="111"/>
      <c r="N343" s="110"/>
      <c r="O343" s="109"/>
      <c r="P343" s="109"/>
      <c r="Q343" s="109"/>
      <c r="R343" s="109"/>
    </row>
    <row r="344" spans="1:18" ht="19.5" customHeight="1" x14ac:dyDescent="0.2">
      <c r="A344" s="2">
        <v>330</v>
      </c>
      <c r="B344" s="12" t="s">
        <v>18</v>
      </c>
      <c r="C344" s="85">
        <f t="shared" si="167"/>
        <v>0</v>
      </c>
      <c r="D344" s="47">
        <v>0</v>
      </c>
      <c r="E344" s="47">
        <v>0</v>
      </c>
      <c r="F344" s="47">
        <v>0</v>
      </c>
      <c r="G344" s="47">
        <v>0</v>
      </c>
      <c r="H344" s="47">
        <v>0</v>
      </c>
      <c r="I344" s="47">
        <v>0</v>
      </c>
      <c r="J344" s="85">
        <v>0</v>
      </c>
      <c r="K344" s="67">
        <v>0</v>
      </c>
      <c r="L344" s="111" t="s">
        <v>4</v>
      </c>
      <c r="M344" s="111"/>
      <c r="N344" s="22"/>
      <c r="O344" s="17"/>
      <c r="P344" s="17"/>
      <c r="Q344" s="17"/>
      <c r="R344" s="17"/>
    </row>
    <row r="345" spans="1:18" ht="31.5" customHeight="1" x14ac:dyDescent="0.2">
      <c r="A345" s="2">
        <v>331</v>
      </c>
      <c r="B345" s="12" t="s">
        <v>98</v>
      </c>
      <c r="C345" s="85">
        <f t="shared" si="167"/>
        <v>8096.25</v>
      </c>
      <c r="D345" s="10">
        <f t="shared" ref="D345:G345" si="190">D346+D347+D348+D349</f>
        <v>0</v>
      </c>
      <c r="E345" s="10">
        <f t="shared" si="190"/>
        <v>0</v>
      </c>
      <c r="F345" s="10">
        <f t="shared" si="190"/>
        <v>2324.75</v>
      </c>
      <c r="G345" s="10">
        <f t="shared" si="190"/>
        <v>5671.5</v>
      </c>
      <c r="H345" s="10">
        <f>H346+H347+H348+H349</f>
        <v>0</v>
      </c>
      <c r="I345" s="10">
        <f>I346+I347+I348+I349</f>
        <v>100</v>
      </c>
      <c r="J345" s="10">
        <f>J346+J347+J348+J349</f>
        <v>0</v>
      </c>
      <c r="K345" s="10">
        <f>K346+K347+K348+K349</f>
        <v>0</v>
      </c>
      <c r="L345" s="111">
        <v>62</v>
      </c>
      <c r="M345" s="111"/>
      <c r="N345" s="110"/>
      <c r="O345" s="109"/>
      <c r="P345" s="109"/>
      <c r="Q345" s="109"/>
      <c r="R345" s="109"/>
    </row>
    <row r="346" spans="1:18" ht="20.25" customHeight="1" x14ac:dyDescent="0.2">
      <c r="A346" s="2">
        <v>332</v>
      </c>
      <c r="B346" s="12" t="s">
        <v>17</v>
      </c>
      <c r="C346" s="85">
        <f t="shared" si="167"/>
        <v>0</v>
      </c>
      <c r="D346" s="47">
        <v>0</v>
      </c>
      <c r="E346" s="47">
        <v>0</v>
      </c>
      <c r="F346" s="47">
        <v>0</v>
      </c>
      <c r="G346" s="47">
        <v>0</v>
      </c>
      <c r="H346" s="47">
        <v>0</v>
      </c>
      <c r="I346" s="47">
        <v>0</v>
      </c>
      <c r="J346" s="85">
        <v>0</v>
      </c>
      <c r="K346" s="67">
        <v>0</v>
      </c>
      <c r="L346" s="111" t="s">
        <v>4</v>
      </c>
      <c r="M346" s="111"/>
      <c r="N346" s="22"/>
      <c r="O346" s="17"/>
      <c r="P346" s="17"/>
      <c r="Q346" s="17"/>
      <c r="R346" s="17"/>
    </row>
    <row r="347" spans="1:18" ht="21" customHeight="1" x14ac:dyDescent="0.2">
      <c r="A347" s="2">
        <v>333</v>
      </c>
      <c r="B347" s="12" t="s">
        <v>7</v>
      </c>
      <c r="C347" s="85">
        <f t="shared" si="167"/>
        <v>0</v>
      </c>
      <c r="D347" s="47">
        <v>0</v>
      </c>
      <c r="E347" s="47">
        <v>0</v>
      </c>
      <c r="F347" s="47">
        <v>0</v>
      </c>
      <c r="G347" s="47">
        <v>0</v>
      </c>
      <c r="H347" s="47">
        <v>0</v>
      </c>
      <c r="I347" s="47">
        <v>0</v>
      </c>
      <c r="J347" s="85">
        <v>0</v>
      </c>
      <c r="K347" s="67">
        <v>0</v>
      </c>
      <c r="L347" s="111" t="s">
        <v>4</v>
      </c>
      <c r="M347" s="111"/>
      <c r="N347" s="110"/>
      <c r="O347" s="109"/>
      <c r="P347" s="109"/>
      <c r="Q347" s="109"/>
      <c r="R347" s="109"/>
    </row>
    <row r="348" spans="1:18" ht="25.5" customHeight="1" x14ac:dyDescent="0.2">
      <c r="A348" s="2">
        <v>334</v>
      </c>
      <c r="B348" s="12" t="s">
        <v>13</v>
      </c>
      <c r="C348" s="85">
        <f t="shared" si="167"/>
        <v>8096.25</v>
      </c>
      <c r="D348" s="47">
        <v>0</v>
      </c>
      <c r="E348" s="47">
        <v>0</v>
      </c>
      <c r="F348" s="47">
        <v>2324.75</v>
      </c>
      <c r="G348" s="47">
        <v>5671.5</v>
      </c>
      <c r="H348" s="47">
        <v>0</v>
      </c>
      <c r="I348" s="47">
        <v>100</v>
      </c>
      <c r="J348" s="85">
        <v>0</v>
      </c>
      <c r="K348" s="67">
        <v>0</v>
      </c>
      <c r="L348" s="111" t="s">
        <v>4</v>
      </c>
      <c r="M348" s="111"/>
      <c r="N348" s="110"/>
      <c r="O348" s="109"/>
      <c r="P348" s="109"/>
      <c r="Q348" s="109"/>
      <c r="R348" s="109"/>
    </row>
    <row r="349" spans="1:18" ht="25.5" customHeight="1" x14ac:dyDescent="0.2">
      <c r="A349" s="2">
        <v>335</v>
      </c>
      <c r="B349" s="12" t="s">
        <v>18</v>
      </c>
      <c r="C349" s="85">
        <f t="shared" si="167"/>
        <v>0</v>
      </c>
      <c r="D349" s="47">
        <v>0</v>
      </c>
      <c r="E349" s="47">
        <v>0</v>
      </c>
      <c r="F349" s="47">
        <v>0</v>
      </c>
      <c r="G349" s="47">
        <v>0</v>
      </c>
      <c r="H349" s="47">
        <v>0</v>
      </c>
      <c r="I349" s="47">
        <v>0</v>
      </c>
      <c r="J349" s="85">
        <v>0</v>
      </c>
      <c r="K349" s="67">
        <v>0</v>
      </c>
      <c r="L349" s="111" t="s">
        <v>4</v>
      </c>
      <c r="M349" s="111"/>
      <c r="N349" s="22"/>
      <c r="O349" s="17"/>
      <c r="P349" s="17"/>
      <c r="Q349" s="17"/>
      <c r="R349" s="17"/>
    </row>
    <row r="350" spans="1:18" ht="45" customHeight="1" x14ac:dyDescent="0.2">
      <c r="A350" s="2">
        <v>336</v>
      </c>
      <c r="B350" s="12" t="s">
        <v>99</v>
      </c>
      <c r="C350" s="85">
        <f t="shared" si="167"/>
        <v>1294.2008000000001</v>
      </c>
      <c r="D350" s="10">
        <f t="shared" ref="D350:H350" si="191">D354+D353+D352+D351</f>
        <v>94.200800000000001</v>
      </c>
      <c r="E350" s="10">
        <f t="shared" si="191"/>
        <v>0</v>
      </c>
      <c r="F350" s="10">
        <f t="shared" si="191"/>
        <v>0</v>
      </c>
      <c r="G350" s="10">
        <f t="shared" si="191"/>
        <v>0</v>
      </c>
      <c r="H350" s="10">
        <f t="shared" si="191"/>
        <v>0</v>
      </c>
      <c r="I350" s="10">
        <f t="shared" ref="I350:K350" si="192">I354+I353+I352+I351</f>
        <v>1200</v>
      </c>
      <c r="J350" s="10">
        <f t="shared" ref="J350" si="193">J354+J353+J352+J351</f>
        <v>0</v>
      </c>
      <c r="K350" s="10">
        <f t="shared" si="192"/>
        <v>0</v>
      </c>
      <c r="L350" s="111">
        <v>63</v>
      </c>
      <c r="M350" s="111"/>
      <c r="N350" s="110"/>
      <c r="O350" s="109"/>
      <c r="P350" s="109"/>
      <c r="Q350" s="109"/>
      <c r="R350" s="109"/>
    </row>
    <row r="351" spans="1:18" ht="23.25" customHeight="1" x14ac:dyDescent="0.2">
      <c r="A351" s="2">
        <v>337</v>
      </c>
      <c r="B351" s="12" t="s">
        <v>17</v>
      </c>
      <c r="C351" s="85">
        <f t="shared" si="167"/>
        <v>0</v>
      </c>
      <c r="D351" s="47">
        <v>0</v>
      </c>
      <c r="E351" s="47">
        <v>0</v>
      </c>
      <c r="F351" s="47">
        <v>0</v>
      </c>
      <c r="G351" s="47">
        <v>0</v>
      </c>
      <c r="H351" s="47">
        <v>0</v>
      </c>
      <c r="I351" s="47">
        <v>0</v>
      </c>
      <c r="J351" s="85">
        <v>0</v>
      </c>
      <c r="K351" s="67">
        <v>0</v>
      </c>
      <c r="L351" s="111" t="s">
        <v>4</v>
      </c>
      <c r="M351" s="111"/>
      <c r="N351" s="22"/>
      <c r="O351" s="17"/>
      <c r="P351" s="17"/>
      <c r="Q351" s="17"/>
      <c r="R351" s="17"/>
    </row>
    <row r="352" spans="1:18" ht="20.25" customHeight="1" x14ac:dyDescent="0.2">
      <c r="A352" s="2">
        <v>338</v>
      </c>
      <c r="B352" s="12" t="s">
        <v>7</v>
      </c>
      <c r="C352" s="85">
        <f t="shared" si="167"/>
        <v>0</v>
      </c>
      <c r="D352" s="47">
        <v>0</v>
      </c>
      <c r="E352" s="47">
        <v>0</v>
      </c>
      <c r="F352" s="47">
        <v>0</v>
      </c>
      <c r="G352" s="47">
        <v>0</v>
      </c>
      <c r="H352" s="47">
        <v>0</v>
      </c>
      <c r="I352" s="47">
        <v>0</v>
      </c>
      <c r="J352" s="85">
        <v>0</v>
      </c>
      <c r="K352" s="67">
        <v>0</v>
      </c>
      <c r="L352" s="111" t="s">
        <v>4</v>
      </c>
      <c r="M352" s="111"/>
      <c r="N352" s="110"/>
      <c r="O352" s="109"/>
      <c r="P352" s="109"/>
      <c r="Q352" s="109"/>
      <c r="R352" s="109"/>
    </row>
    <row r="353" spans="1:18" ht="23.25" customHeight="1" x14ac:dyDescent="0.2">
      <c r="A353" s="2">
        <v>339</v>
      </c>
      <c r="B353" s="12" t="s">
        <v>13</v>
      </c>
      <c r="C353" s="85">
        <f t="shared" si="167"/>
        <v>1294.2008000000001</v>
      </c>
      <c r="D353" s="47">
        <v>94.200800000000001</v>
      </c>
      <c r="E353" s="47">
        <v>0</v>
      </c>
      <c r="F353" s="47">
        <v>0</v>
      </c>
      <c r="G353" s="47">
        <v>0</v>
      </c>
      <c r="H353" s="47">
        <v>0</v>
      </c>
      <c r="I353" s="47">
        <v>1200</v>
      </c>
      <c r="J353" s="85">
        <v>0</v>
      </c>
      <c r="K353" s="67">
        <v>0</v>
      </c>
      <c r="L353" s="111" t="s">
        <v>4</v>
      </c>
      <c r="M353" s="111"/>
      <c r="N353" s="110"/>
      <c r="O353" s="109"/>
      <c r="P353" s="109"/>
      <c r="Q353" s="109"/>
      <c r="R353" s="109"/>
    </row>
    <row r="354" spans="1:18" ht="23.25" customHeight="1" x14ac:dyDescent="0.2">
      <c r="A354" s="2">
        <v>340</v>
      </c>
      <c r="B354" s="12" t="s">
        <v>18</v>
      </c>
      <c r="C354" s="85">
        <f t="shared" si="167"/>
        <v>0</v>
      </c>
      <c r="D354" s="47">
        <v>0</v>
      </c>
      <c r="E354" s="47">
        <v>0</v>
      </c>
      <c r="F354" s="47">
        <v>0</v>
      </c>
      <c r="G354" s="47">
        <v>0</v>
      </c>
      <c r="H354" s="47">
        <v>0</v>
      </c>
      <c r="I354" s="47">
        <v>0</v>
      </c>
      <c r="J354" s="85">
        <v>0</v>
      </c>
      <c r="K354" s="67">
        <v>0</v>
      </c>
      <c r="L354" s="111" t="s">
        <v>4</v>
      </c>
      <c r="M354" s="111"/>
      <c r="N354" s="115"/>
      <c r="O354" s="110"/>
      <c r="P354" s="110"/>
      <c r="Q354" s="110"/>
      <c r="R354" s="110"/>
    </row>
    <row r="355" spans="1:18" ht="92.25" customHeight="1" x14ac:dyDescent="0.2">
      <c r="A355" s="2">
        <v>341</v>
      </c>
      <c r="B355" s="12" t="s">
        <v>100</v>
      </c>
      <c r="C355" s="85">
        <f t="shared" si="167"/>
        <v>32.6</v>
      </c>
      <c r="D355" s="10">
        <f t="shared" ref="D355:H355" si="194">D359+D358+D357+D356</f>
        <v>0</v>
      </c>
      <c r="E355" s="10">
        <f t="shared" si="194"/>
        <v>0</v>
      </c>
      <c r="F355" s="10">
        <f t="shared" si="194"/>
        <v>8.1</v>
      </c>
      <c r="G355" s="10">
        <f t="shared" si="194"/>
        <v>8.1</v>
      </c>
      <c r="H355" s="10">
        <f t="shared" si="194"/>
        <v>4.0999999999999996</v>
      </c>
      <c r="I355" s="10">
        <f t="shared" ref="I355:K355" si="195">I359+I358+I357+I356</f>
        <v>4.0999999999999996</v>
      </c>
      <c r="J355" s="10">
        <f t="shared" ref="J355" si="196">J359+J358+J357+J356</f>
        <v>4.0999999999999996</v>
      </c>
      <c r="K355" s="10">
        <f t="shared" si="195"/>
        <v>4.0999999999999996</v>
      </c>
      <c r="L355" s="111">
        <v>64</v>
      </c>
      <c r="M355" s="111"/>
      <c r="N355" s="110"/>
      <c r="O355" s="109"/>
      <c r="P355" s="109"/>
      <c r="Q355" s="109"/>
      <c r="R355" s="109"/>
    </row>
    <row r="356" spans="1:18" ht="23.25" customHeight="1" x14ac:dyDescent="0.2">
      <c r="A356" s="2">
        <v>342</v>
      </c>
      <c r="B356" s="12" t="s">
        <v>17</v>
      </c>
      <c r="C356" s="85">
        <f t="shared" si="167"/>
        <v>0</v>
      </c>
      <c r="D356" s="13">
        <v>0</v>
      </c>
      <c r="E356" s="13">
        <v>0</v>
      </c>
      <c r="F356" s="13">
        <v>0</v>
      </c>
      <c r="G356" s="13">
        <v>0</v>
      </c>
      <c r="H356" s="13">
        <v>0</v>
      </c>
      <c r="I356" s="33">
        <v>0</v>
      </c>
      <c r="J356" s="85">
        <v>0</v>
      </c>
      <c r="K356" s="67">
        <v>0</v>
      </c>
      <c r="L356" s="111" t="s">
        <v>4</v>
      </c>
      <c r="M356" s="111"/>
      <c r="N356" s="22"/>
      <c r="O356" s="17"/>
      <c r="P356" s="17"/>
      <c r="Q356" s="17"/>
      <c r="R356" s="17"/>
    </row>
    <row r="357" spans="1:18" ht="20.25" customHeight="1" x14ac:dyDescent="0.2">
      <c r="A357" s="2">
        <v>343</v>
      </c>
      <c r="B357" s="12" t="s">
        <v>7</v>
      </c>
      <c r="C357" s="85">
        <f t="shared" si="167"/>
        <v>32.6</v>
      </c>
      <c r="D357" s="47">
        <v>0</v>
      </c>
      <c r="E357" s="47">
        <v>0</v>
      </c>
      <c r="F357" s="47">
        <v>8.1</v>
      </c>
      <c r="G357" s="47">
        <v>8.1</v>
      </c>
      <c r="H357" s="13">
        <v>4.0999999999999996</v>
      </c>
      <c r="I357" s="33">
        <v>4.0999999999999996</v>
      </c>
      <c r="J357" s="85">
        <v>4.0999999999999996</v>
      </c>
      <c r="K357" s="67">
        <v>4.0999999999999996</v>
      </c>
      <c r="L357" s="111" t="s">
        <v>4</v>
      </c>
      <c r="M357" s="111"/>
      <c r="N357" s="110"/>
      <c r="O357" s="109"/>
      <c r="P357" s="109"/>
      <c r="Q357" s="109"/>
      <c r="R357" s="109"/>
    </row>
    <row r="358" spans="1:18" ht="23.25" customHeight="1" x14ac:dyDescent="0.2">
      <c r="A358" s="2">
        <v>344</v>
      </c>
      <c r="B358" s="12" t="s">
        <v>13</v>
      </c>
      <c r="C358" s="85">
        <f t="shared" si="167"/>
        <v>0</v>
      </c>
      <c r="D358" s="47">
        <v>0</v>
      </c>
      <c r="E358" s="47">
        <v>0</v>
      </c>
      <c r="F358" s="47">
        <v>0</v>
      </c>
      <c r="G358" s="47">
        <v>0</v>
      </c>
      <c r="H358" s="13">
        <v>0</v>
      </c>
      <c r="I358" s="33">
        <v>0</v>
      </c>
      <c r="J358" s="85">
        <v>0</v>
      </c>
      <c r="K358" s="67">
        <v>0</v>
      </c>
      <c r="L358" s="111" t="s">
        <v>4</v>
      </c>
      <c r="M358" s="111"/>
      <c r="N358" s="110"/>
      <c r="O358" s="109"/>
      <c r="P358" s="109"/>
      <c r="Q358" s="109"/>
      <c r="R358" s="109"/>
    </row>
    <row r="359" spans="1:18" ht="23.25" customHeight="1" x14ac:dyDescent="0.2">
      <c r="A359" s="2">
        <v>345</v>
      </c>
      <c r="B359" s="12" t="s">
        <v>18</v>
      </c>
      <c r="C359" s="85">
        <f t="shared" si="167"/>
        <v>0</v>
      </c>
      <c r="D359" s="13">
        <v>0</v>
      </c>
      <c r="E359" s="13">
        <v>0</v>
      </c>
      <c r="F359" s="13">
        <v>0</v>
      </c>
      <c r="G359" s="13">
        <v>0</v>
      </c>
      <c r="H359" s="13">
        <v>0</v>
      </c>
      <c r="I359" s="33">
        <v>0</v>
      </c>
      <c r="J359" s="85">
        <v>0</v>
      </c>
      <c r="K359" s="67">
        <v>0</v>
      </c>
      <c r="L359" s="111" t="s">
        <v>4</v>
      </c>
      <c r="M359" s="111"/>
      <c r="N359" s="115"/>
      <c r="O359" s="110"/>
      <c r="P359" s="110"/>
      <c r="Q359" s="110"/>
      <c r="R359" s="110"/>
    </row>
    <row r="360" spans="1:18" ht="80.25" customHeight="1" x14ac:dyDescent="0.2">
      <c r="A360" s="2">
        <v>346</v>
      </c>
      <c r="B360" s="38" t="s">
        <v>101</v>
      </c>
      <c r="C360" s="85">
        <f t="shared" si="167"/>
        <v>72409.19</v>
      </c>
      <c r="D360" s="10">
        <f t="shared" ref="D360:K360" si="197">D364+D363+D362+D361</f>
        <v>0</v>
      </c>
      <c r="E360" s="10">
        <f t="shared" si="197"/>
        <v>0</v>
      </c>
      <c r="F360" s="10">
        <f t="shared" si="197"/>
        <v>0</v>
      </c>
      <c r="G360" s="10">
        <f t="shared" si="197"/>
        <v>0</v>
      </c>
      <c r="H360" s="10">
        <f t="shared" si="197"/>
        <v>72409.19</v>
      </c>
      <c r="I360" s="10">
        <f t="shared" si="197"/>
        <v>0</v>
      </c>
      <c r="J360" s="10">
        <f t="shared" ref="J360" si="198">J364+J363+J362+J361</f>
        <v>0</v>
      </c>
      <c r="K360" s="10">
        <f t="shared" si="197"/>
        <v>0</v>
      </c>
      <c r="L360" s="111">
        <v>65</v>
      </c>
      <c r="M360" s="111"/>
      <c r="N360" s="110"/>
      <c r="O360" s="109"/>
      <c r="P360" s="109"/>
      <c r="Q360" s="109"/>
      <c r="R360" s="109"/>
    </row>
    <row r="361" spans="1:18" ht="23.25" customHeight="1" x14ac:dyDescent="0.2">
      <c r="A361" s="2">
        <v>347</v>
      </c>
      <c r="B361" s="66" t="s">
        <v>17</v>
      </c>
      <c r="C361" s="85">
        <f t="shared" si="167"/>
        <v>0</v>
      </c>
      <c r="D361" s="67">
        <v>0</v>
      </c>
      <c r="E361" s="67">
        <v>0</v>
      </c>
      <c r="F361" s="67">
        <v>0</v>
      </c>
      <c r="G361" s="67">
        <v>0</v>
      </c>
      <c r="H361" s="67">
        <v>0</v>
      </c>
      <c r="I361" s="67">
        <v>0</v>
      </c>
      <c r="J361" s="85">
        <v>0</v>
      </c>
      <c r="K361" s="67">
        <v>0</v>
      </c>
      <c r="L361" s="111" t="s">
        <v>4</v>
      </c>
      <c r="M361" s="111"/>
      <c r="N361" s="64"/>
      <c r="O361" s="65"/>
      <c r="P361" s="65"/>
      <c r="Q361" s="65"/>
      <c r="R361" s="65"/>
    </row>
    <row r="362" spans="1:18" ht="20.25" customHeight="1" x14ac:dyDescent="0.2">
      <c r="A362" s="2">
        <v>348</v>
      </c>
      <c r="B362" s="66" t="s">
        <v>7</v>
      </c>
      <c r="C362" s="85">
        <f t="shared" si="167"/>
        <v>50503.56</v>
      </c>
      <c r="D362" s="67">
        <v>0</v>
      </c>
      <c r="E362" s="67">
        <v>0</v>
      </c>
      <c r="F362" s="67">
        <v>0</v>
      </c>
      <c r="G362" s="67">
        <v>0</v>
      </c>
      <c r="H362" s="67">
        <v>50503.56</v>
      </c>
      <c r="I362" s="67">
        <v>0</v>
      </c>
      <c r="J362" s="85">
        <v>0</v>
      </c>
      <c r="K362" s="67">
        <v>0</v>
      </c>
      <c r="L362" s="111" t="s">
        <v>4</v>
      </c>
      <c r="M362" s="111"/>
      <c r="N362" s="110"/>
      <c r="O362" s="109"/>
      <c r="P362" s="109"/>
      <c r="Q362" s="109"/>
      <c r="R362" s="109"/>
    </row>
    <row r="363" spans="1:18" ht="23.25" customHeight="1" x14ac:dyDescent="0.2">
      <c r="A363" s="2">
        <v>349</v>
      </c>
      <c r="B363" s="66" t="s">
        <v>13</v>
      </c>
      <c r="C363" s="85">
        <f t="shared" si="167"/>
        <v>21905.63</v>
      </c>
      <c r="D363" s="67">
        <v>0</v>
      </c>
      <c r="E363" s="67">
        <v>0</v>
      </c>
      <c r="F363" s="67">
        <v>0</v>
      </c>
      <c r="G363" s="67">
        <v>0</v>
      </c>
      <c r="H363" s="67">
        <v>21905.63</v>
      </c>
      <c r="I363" s="67">
        <v>0</v>
      </c>
      <c r="J363" s="85">
        <v>0</v>
      </c>
      <c r="K363" s="67">
        <v>0</v>
      </c>
      <c r="L363" s="111" t="s">
        <v>4</v>
      </c>
      <c r="M363" s="111"/>
      <c r="N363" s="110"/>
      <c r="O363" s="109"/>
      <c r="P363" s="109"/>
      <c r="Q363" s="109"/>
      <c r="R363" s="109"/>
    </row>
    <row r="364" spans="1:18" ht="23.25" customHeight="1" x14ac:dyDescent="0.2">
      <c r="A364" s="2">
        <v>350</v>
      </c>
      <c r="B364" s="66" t="s">
        <v>18</v>
      </c>
      <c r="C364" s="85">
        <f t="shared" si="167"/>
        <v>0</v>
      </c>
      <c r="D364" s="67">
        <v>0</v>
      </c>
      <c r="E364" s="67">
        <v>0</v>
      </c>
      <c r="F364" s="67">
        <v>0</v>
      </c>
      <c r="G364" s="67">
        <v>0</v>
      </c>
      <c r="H364" s="67">
        <v>0</v>
      </c>
      <c r="I364" s="67">
        <v>0</v>
      </c>
      <c r="J364" s="85">
        <v>0</v>
      </c>
      <c r="K364" s="67">
        <v>0</v>
      </c>
      <c r="L364" s="111" t="s">
        <v>4</v>
      </c>
      <c r="M364" s="111"/>
      <c r="N364" s="115"/>
      <c r="O364" s="110"/>
      <c r="P364" s="110"/>
      <c r="Q364" s="110"/>
      <c r="R364" s="110"/>
    </row>
  </sheetData>
  <mergeCells count="594">
    <mergeCell ref="N122:R122"/>
    <mergeCell ref="L123:M123"/>
    <mergeCell ref="L124:M124"/>
    <mergeCell ref="N124:R124"/>
    <mergeCell ref="L125:M125"/>
    <mergeCell ref="N125:R125"/>
    <mergeCell ref="L126:M126"/>
    <mergeCell ref="L362:M362"/>
    <mergeCell ref="N362:R362"/>
    <mergeCell ref="L215:M215"/>
    <mergeCell ref="L165:M165"/>
    <mergeCell ref="L256:M256"/>
    <mergeCell ref="L261:M261"/>
    <mergeCell ref="L262:M262"/>
    <mergeCell ref="N268:R268"/>
    <mergeCell ref="N269:R269"/>
    <mergeCell ref="N261:R261"/>
    <mergeCell ref="N263:R263"/>
    <mergeCell ref="L249:M249"/>
    <mergeCell ref="L251:M251"/>
    <mergeCell ref="L252:M252"/>
    <mergeCell ref="L265:M265"/>
    <mergeCell ref="L263:M263"/>
    <mergeCell ref="L209:M209"/>
    <mergeCell ref="L363:M363"/>
    <mergeCell ref="N363:R363"/>
    <mergeCell ref="L364:M364"/>
    <mergeCell ref="N364:R364"/>
    <mergeCell ref="L355:M355"/>
    <mergeCell ref="N355:R355"/>
    <mergeCell ref="L356:M356"/>
    <mergeCell ref="L357:M357"/>
    <mergeCell ref="N357:R357"/>
    <mergeCell ref="L358:M358"/>
    <mergeCell ref="N358:R358"/>
    <mergeCell ref="L359:M359"/>
    <mergeCell ref="N359:R359"/>
    <mergeCell ref="N92:R92"/>
    <mergeCell ref="L93:M93"/>
    <mergeCell ref="N93:R93"/>
    <mergeCell ref="L290:M290"/>
    <mergeCell ref="L360:M360"/>
    <mergeCell ref="N360:R360"/>
    <mergeCell ref="L361:M361"/>
    <mergeCell ref="N311:R311"/>
    <mergeCell ref="L310:M310"/>
    <mergeCell ref="L311:M311"/>
    <mergeCell ref="N322:R322"/>
    <mergeCell ref="L324:M324"/>
    <mergeCell ref="L288:M288"/>
    <mergeCell ref="N288:R288"/>
    <mergeCell ref="L289:M289"/>
    <mergeCell ref="N289:R289"/>
    <mergeCell ref="L138:M138"/>
    <mergeCell ref="L141:M141"/>
    <mergeCell ref="L143:M143"/>
    <mergeCell ref="L142:M142"/>
    <mergeCell ref="L163:M163"/>
    <mergeCell ref="L164:M164"/>
    <mergeCell ref="L203:M203"/>
    <mergeCell ref="L122:M122"/>
    <mergeCell ref="N114:R114"/>
    <mergeCell ref="N91:R91"/>
    <mergeCell ref="N87:R87"/>
    <mergeCell ref="L88:M88"/>
    <mergeCell ref="N88:R88"/>
    <mergeCell ref="L131:M131"/>
    <mergeCell ref="L132:M132"/>
    <mergeCell ref="L133:M133"/>
    <mergeCell ref="L108:M108"/>
    <mergeCell ref="N108:R108"/>
    <mergeCell ref="L109:M109"/>
    <mergeCell ref="N109:R109"/>
    <mergeCell ref="N117:R117"/>
    <mergeCell ref="N119:R119"/>
    <mergeCell ref="N120:R120"/>
    <mergeCell ref="N127:R127"/>
    <mergeCell ref="N129:R129"/>
    <mergeCell ref="N130:R130"/>
    <mergeCell ref="L127:M127"/>
    <mergeCell ref="L128:M128"/>
    <mergeCell ref="L129:M129"/>
    <mergeCell ref="L130:M130"/>
    <mergeCell ref="N132:R132"/>
    <mergeCell ref="L92:M92"/>
    <mergeCell ref="L90:M90"/>
    <mergeCell ref="N90:R90"/>
    <mergeCell ref="L91:M91"/>
    <mergeCell ref="L158:M158"/>
    <mergeCell ref="L171:M171"/>
    <mergeCell ref="L174:M174"/>
    <mergeCell ref="L177:M177"/>
    <mergeCell ref="L107:M107"/>
    <mergeCell ref="L110:M110"/>
    <mergeCell ref="L112:M112"/>
    <mergeCell ref="L115:M115"/>
    <mergeCell ref="L117:M117"/>
    <mergeCell ref="L118:M118"/>
    <mergeCell ref="L119:M119"/>
    <mergeCell ref="L120:M120"/>
    <mergeCell ref="L121:M121"/>
    <mergeCell ref="L111:M111"/>
    <mergeCell ref="N111:R111"/>
    <mergeCell ref="L113:M113"/>
    <mergeCell ref="N113:R113"/>
    <mergeCell ref="L161:M161"/>
    <mergeCell ref="L162:M162"/>
    <mergeCell ref="N134:R134"/>
    <mergeCell ref="L114:M114"/>
    <mergeCell ref="L210:M210"/>
    <mergeCell ref="L211:M211"/>
    <mergeCell ref="L239:M239"/>
    <mergeCell ref="L214:M214"/>
    <mergeCell ref="L212:M212"/>
    <mergeCell ref="L213:M213"/>
    <mergeCell ref="L250:M250"/>
    <mergeCell ref="L260:M260"/>
    <mergeCell ref="L259:M259"/>
    <mergeCell ref="L228:M228"/>
    <mergeCell ref="L227:M227"/>
    <mergeCell ref="L229:M229"/>
    <mergeCell ref="L230:M230"/>
    <mergeCell ref="L231:M231"/>
    <mergeCell ref="L232:M232"/>
    <mergeCell ref="L233:M233"/>
    <mergeCell ref="B234:M234"/>
    <mergeCell ref="L241:M241"/>
    <mergeCell ref="L244:M244"/>
    <mergeCell ref="L246:M246"/>
    <mergeCell ref="L245:M245"/>
    <mergeCell ref="L237:M237"/>
    <mergeCell ref="L253:M253"/>
    <mergeCell ref="L254:M254"/>
    <mergeCell ref="L255:M255"/>
    <mergeCell ref="L257:M257"/>
    <mergeCell ref="L258:M258"/>
    <mergeCell ref="N258:R258"/>
    <mergeCell ref="N251:R251"/>
    <mergeCell ref="N253:R253"/>
    <mergeCell ref="N254:R254"/>
    <mergeCell ref="N7:R7"/>
    <mergeCell ref="N8:R8"/>
    <mergeCell ref="L9:M9"/>
    <mergeCell ref="L52:M52"/>
    <mergeCell ref="L54:M54"/>
    <mergeCell ref="L62:M62"/>
    <mergeCell ref="L78:M78"/>
    <mergeCell ref="L80:M80"/>
    <mergeCell ref="L81:M81"/>
    <mergeCell ref="L53:M53"/>
    <mergeCell ref="L64:M64"/>
    <mergeCell ref="L70:M70"/>
    <mergeCell ref="L76:M76"/>
    <mergeCell ref="N9:R9"/>
    <mergeCell ref="L10:M10"/>
    <mergeCell ref="N10:R10"/>
    <mergeCell ref="L18:M18"/>
    <mergeCell ref="N16:R16"/>
    <mergeCell ref="L17:M17"/>
    <mergeCell ref="N17:R17"/>
    <mergeCell ref="L14:M14"/>
    <mergeCell ref="L19:M19"/>
    <mergeCell ref="L11:M11"/>
    <mergeCell ref="N11:R11"/>
    <mergeCell ref="L12:M12"/>
    <mergeCell ref="N12:R12"/>
    <mergeCell ref="L13:M13"/>
    <mergeCell ref="N13:R13"/>
    <mergeCell ref="N15:R15"/>
    <mergeCell ref="N18:R18"/>
    <mergeCell ref="F1:M1"/>
    <mergeCell ref="F2:M2"/>
    <mergeCell ref="A3:M3"/>
    <mergeCell ref="A4:M4"/>
    <mergeCell ref="A5:M5"/>
    <mergeCell ref="A7:A8"/>
    <mergeCell ref="B7:B8"/>
    <mergeCell ref="L7:M8"/>
    <mergeCell ref="C7:K7"/>
    <mergeCell ref="L20:M20"/>
    <mergeCell ref="N20:R20"/>
    <mergeCell ref="L21:M21"/>
    <mergeCell ref="N21:R21"/>
    <mergeCell ref="L15:M15"/>
    <mergeCell ref="L35:M35"/>
    <mergeCell ref="N35:R35"/>
    <mergeCell ref="L37:M37"/>
    <mergeCell ref="N37:R37"/>
    <mergeCell ref="B26:M26"/>
    <mergeCell ref="N26:R26"/>
    <mergeCell ref="L27:M27"/>
    <mergeCell ref="N27:R27"/>
    <mergeCell ref="L29:M29"/>
    <mergeCell ref="N29:R29"/>
    <mergeCell ref="L22:M22"/>
    <mergeCell ref="N22:R22"/>
    <mergeCell ref="L23:M23"/>
    <mergeCell ref="N23:R23"/>
    <mergeCell ref="L25:M25"/>
    <mergeCell ref="N25:R25"/>
    <mergeCell ref="L24:M24"/>
    <mergeCell ref="L28:M28"/>
    <mergeCell ref="L16:M16"/>
    <mergeCell ref="L39:M39"/>
    <mergeCell ref="N39:R39"/>
    <mergeCell ref="L30:M30"/>
    <mergeCell ref="N30:R30"/>
    <mergeCell ref="L32:M32"/>
    <mergeCell ref="N32:R32"/>
    <mergeCell ref="L34:M34"/>
    <mergeCell ref="N34:R34"/>
    <mergeCell ref="L31:M31"/>
    <mergeCell ref="L33:M33"/>
    <mergeCell ref="L36:M36"/>
    <mergeCell ref="L38:M38"/>
    <mergeCell ref="L40:M40"/>
    <mergeCell ref="N40:R40"/>
    <mergeCell ref="C42:M42"/>
    <mergeCell ref="N42:R42"/>
    <mergeCell ref="L41:M41"/>
    <mergeCell ref="N43:R43"/>
    <mergeCell ref="N45:R45"/>
    <mergeCell ref="N46:R46"/>
    <mergeCell ref="L43:M43"/>
    <mergeCell ref="L44:M44"/>
    <mergeCell ref="L45:M45"/>
    <mergeCell ref="L46:M46"/>
    <mergeCell ref="L47:M47"/>
    <mergeCell ref="N48:R48"/>
    <mergeCell ref="L50:M50"/>
    <mergeCell ref="N50:R50"/>
    <mergeCell ref="L51:M51"/>
    <mergeCell ref="N51:R51"/>
    <mergeCell ref="L48:M48"/>
    <mergeCell ref="L49:M49"/>
    <mergeCell ref="N64:R64"/>
    <mergeCell ref="L57:M57"/>
    <mergeCell ref="L58:M58"/>
    <mergeCell ref="N58:R58"/>
    <mergeCell ref="L59:M59"/>
    <mergeCell ref="L60:M60"/>
    <mergeCell ref="N60:R60"/>
    <mergeCell ref="L61:M61"/>
    <mergeCell ref="N61:R61"/>
    <mergeCell ref="L65:M65"/>
    <mergeCell ref="N65:R65"/>
    <mergeCell ref="L66:M66"/>
    <mergeCell ref="N66:R66"/>
    <mergeCell ref="N53:R53"/>
    <mergeCell ref="L55:M55"/>
    <mergeCell ref="N55:R55"/>
    <mergeCell ref="L56:M56"/>
    <mergeCell ref="N56:R56"/>
    <mergeCell ref="B63:M63"/>
    <mergeCell ref="N63:R63"/>
    <mergeCell ref="N70:R70"/>
    <mergeCell ref="L71:M71"/>
    <mergeCell ref="N71:R71"/>
    <mergeCell ref="L72:M72"/>
    <mergeCell ref="N72:R72"/>
    <mergeCell ref="L67:M67"/>
    <mergeCell ref="N67:R67"/>
    <mergeCell ref="L68:M68"/>
    <mergeCell ref="N68:R68"/>
    <mergeCell ref="L69:M69"/>
    <mergeCell ref="N69:R69"/>
    <mergeCell ref="N76:R76"/>
    <mergeCell ref="L77:M77"/>
    <mergeCell ref="N77:R77"/>
    <mergeCell ref="L79:M79"/>
    <mergeCell ref="N79:R79"/>
    <mergeCell ref="L73:M73"/>
    <mergeCell ref="N73:R73"/>
    <mergeCell ref="L74:M74"/>
    <mergeCell ref="N74:R74"/>
    <mergeCell ref="L75:M75"/>
    <mergeCell ref="N75:R75"/>
    <mergeCell ref="N80:R80"/>
    <mergeCell ref="N81:R81"/>
    <mergeCell ref="N82:R82"/>
    <mergeCell ref="N83:R83"/>
    <mergeCell ref="L106:M106"/>
    <mergeCell ref="N106:R106"/>
    <mergeCell ref="B100:M100"/>
    <mergeCell ref="L101:M101"/>
    <mergeCell ref="N101:R101"/>
    <mergeCell ref="L103:M103"/>
    <mergeCell ref="N103:R103"/>
    <mergeCell ref="L104:M104"/>
    <mergeCell ref="N104:R104"/>
    <mergeCell ref="L102:M102"/>
    <mergeCell ref="L105:M105"/>
    <mergeCell ref="L82:M82"/>
    <mergeCell ref="L83:M83"/>
    <mergeCell ref="L84:M84"/>
    <mergeCell ref="L85:M85"/>
    <mergeCell ref="N85:R85"/>
    <mergeCell ref="L86:M86"/>
    <mergeCell ref="N86:R86"/>
    <mergeCell ref="L87:M87"/>
    <mergeCell ref="L89:M89"/>
    <mergeCell ref="N135:R135"/>
    <mergeCell ref="L137:M137"/>
    <mergeCell ref="N137:R137"/>
    <mergeCell ref="L139:M139"/>
    <mergeCell ref="N139:R139"/>
    <mergeCell ref="L140:M140"/>
    <mergeCell ref="N140:R140"/>
    <mergeCell ref="N142:R142"/>
    <mergeCell ref="L134:M134"/>
    <mergeCell ref="L135:M135"/>
    <mergeCell ref="L136:M136"/>
    <mergeCell ref="L144:M144"/>
    <mergeCell ref="N144:R144"/>
    <mergeCell ref="L145:M145"/>
    <mergeCell ref="N145:R145"/>
    <mergeCell ref="L147:M147"/>
    <mergeCell ref="N147:R147"/>
    <mergeCell ref="L149:M149"/>
    <mergeCell ref="N149:R149"/>
    <mergeCell ref="L146:M146"/>
    <mergeCell ref="L148:M148"/>
    <mergeCell ref="N150:R150"/>
    <mergeCell ref="L152:M152"/>
    <mergeCell ref="N152:R152"/>
    <mergeCell ref="L154:M154"/>
    <mergeCell ref="N154:R154"/>
    <mergeCell ref="L155:M155"/>
    <mergeCell ref="N155:R155"/>
    <mergeCell ref="L157:M157"/>
    <mergeCell ref="N157:R157"/>
    <mergeCell ref="L151:M151"/>
    <mergeCell ref="L153:M153"/>
    <mergeCell ref="L156:M156"/>
    <mergeCell ref="L150:M150"/>
    <mergeCell ref="N159:R159"/>
    <mergeCell ref="L160:M160"/>
    <mergeCell ref="N160:R160"/>
    <mergeCell ref="B172:M172"/>
    <mergeCell ref="N172:R172"/>
    <mergeCell ref="L178:M178"/>
    <mergeCell ref="N178:R178"/>
    <mergeCell ref="L180:M180"/>
    <mergeCell ref="N180:R180"/>
    <mergeCell ref="L159:M159"/>
    <mergeCell ref="N162:R162"/>
    <mergeCell ref="N164:R164"/>
    <mergeCell ref="N165:R165"/>
    <mergeCell ref="L166:M166"/>
    <mergeCell ref="L167:M167"/>
    <mergeCell ref="N167:R167"/>
    <mergeCell ref="L168:M168"/>
    <mergeCell ref="L169:M169"/>
    <mergeCell ref="N169:R169"/>
    <mergeCell ref="L170:M170"/>
    <mergeCell ref="N170:R170"/>
    <mergeCell ref="N181:R181"/>
    <mergeCell ref="L173:M173"/>
    <mergeCell ref="N173:R173"/>
    <mergeCell ref="L175:M175"/>
    <mergeCell ref="N175:R175"/>
    <mergeCell ref="L176:M176"/>
    <mergeCell ref="N176:R176"/>
    <mergeCell ref="L179:M179"/>
    <mergeCell ref="N188:R188"/>
    <mergeCell ref="L183:M183"/>
    <mergeCell ref="N183:R183"/>
    <mergeCell ref="L185:M185"/>
    <mergeCell ref="N185:R185"/>
    <mergeCell ref="L186:M186"/>
    <mergeCell ref="N186:R186"/>
    <mergeCell ref="L182:M182"/>
    <mergeCell ref="L184:M184"/>
    <mergeCell ref="L187:M187"/>
    <mergeCell ref="L181:M181"/>
    <mergeCell ref="L188:M188"/>
    <mergeCell ref="N199:R199"/>
    <mergeCell ref="L201:M201"/>
    <mergeCell ref="N201:R202"/>
    <mergeCell ref="L202:M202"/>
    <mergeCell ref="L200:M200"/>
    <mergeCell ref="N189:R189"/>
    <mergeCell ref="L191:M191"/>
    <mergeCell ref="N191:R191"/>
    <mergeCell ref="L192:M192"/>
    <mergeCell ref="N192:R192"/>
    <mergeCell ref="L189:M189"/>
    <mergeCell ref="L194:M194"/>
    <mergeCell ref="N194:R194"/>
    <mergeCell ref="N196:R197"/>
    <mergeCell ref="L197:M197"/>
    <mergeCell ref="L190:M190"/>
    <mergeCell ref="L193:M193"/>
    <mergeCell ref="L195:M195"/>
    <mergeCell ref="L198:M198"/>
    <mergeCell ref="L196:M196"/>
    <mergeCell ref="L199:M199"/>
    <mergeCell ref="N204:R204"/>
    <mergeCell ref="L206:M206"/>
    <mergeCell ref="N206:R206"/>
    <mergeCell ref="B207:B208"/>
    <mergeCell ref="D207:D208"/>
    <mergeCell ref="E207:E208"/>
    <mergeCell ref="F207:F208"/>
    <mergeCell ref="G207:G208"/>
    <mergeCell ref="H207:H208"/>
    <mergeCell ref="N207:R208"/>
    <mergeCell ref="L207:M207"/>
    <mergeCell ref="L208:M208"/>
    <mergeCell ref="L204:M204"/>
    <mergeCell ref="I207:I208"/>
    <mergeCell ref="K207:K208"/>
    <mergeCell ref="J207:J208"/>
    <mergeCell ref="L205:M205"/>
    <mergeCell ref="N234:R234"/>
    <mergeCell ref="L235:M235"/>
    <mergeCell ref="N214:R214"/>
    <mergeCell ref="L216:M216"/>
    <mergeCell ref="N216:R216"/>
    <mergeCell ref="L221:M221"/>
    <mergeCell ref="L222:M222"/>
    <mergeCell ref="N221:R222"/>
    <mergeCell ref="L217:M217"/>
    <mergeCell ref="N217:R217"/>
    <mergeCell ref="L218:M218"/>
    <mergeCell ref="L220:M220"/>
    <mergeCell ref="L223:M223"/>
    <mergeCell ref="L224:M224"/>
    <mergeCell ref="L225:M225"/>
    <mergeCell ref="L226:M226"/>
    <mergeCell ref="L219:M219"/>
    <mergeCell ref="N235:R235"/>
    <mergeCell ref="N219:R219"/>
    <mergeCell ref="N237:R237"/>
    <mergeCell ref="L238:M238"/>
    <mergeCell ref="N238:R238"/>
    <mergeCell ref="L236:M236"/>
    <mergeCell ref="L280:M280"/>
    <mergeCell ref="L281:M281"/>
    <mergeCell ref="N281:R281"/>
    <mergeCell ref="L282:M282"/>
    <mergeCell ref="L283:M283"/>
    <mergeCell ref="N283:R283"/>
    <mergeCell ref="N245:R245"/>
    <mergeCell ref="L247:M247"/>
    <mergeCell ref="N247:R247"/>
    <mergeCell ref="L248:M248"/>
    <mergeCell ref="N248:R248"/>
    <mergeCell ref="L240:M240"/>
    <mergeCell ref="N240:R240"/>
    <mergeCell ref="L242:M242"/>
    <mergeCell ref="N242:R242"/>
    <mergeCell ref="L243:M243"/>
    <mergeCell ref="N243:R243"/>
    <mergeCell ref="N259:R259"/>
    <mergeCell ref="N250:R250"/>
    <mergeCell ref="N256:R256"/>
    <mergeCell ref="L284:M284"/>
    <mergeCell ref="N284:R284"/>
    <mergeCell ref="L271:M271"/>
    <mergeCell ref="L276:M276"/>
    <mergeCell ref="N276:R276"/>
    <mergeCell ref="L278:M278"/>
    <mergeCell ref="N278:R278"/>
    <mergeCell ref="L279:M279"/>
    <mergeCell ref="N279:R279"/>
    <mergeCell ref="L275:M275"/>
    <mergeCell ref="L277:M277"/>
    <mergeCell ref="L274:M274"/>
    <mergeCell ref="N274:R274"/>
    <mergeCell ref="L286:M286"/>
    <mergeCell ref="L285:M285"/>
    <mergeCell ref="L301:M301"/>
    <mergeCell ref="L291:M291"/>
    <mergeCell ref="N286:R286"/>
    <mergeCell ref="L287:M287"/>
    <mergeCell ref="L292:M292"/>
    <mergeCell ref="L296:M296"/>
    <mergeCell ref="L297:M297"/>
    <mergeCell ref="N300:R300"/>
    <mergeCell ref="N297:R297"/>
    <mergeCell ref="L298:M298"/>
    <mergeCell ref="L299:M299"/>
    <mergeCell ref="N299:R299"/>
    <mergeCell ref="L300:M300"/>
    <mergeCell ref="L312:M312"/>
    <mergeCell ref="N312:R312"/>
    <mergeCell ref="N292:R292"/>
    <mergeCell ref="L293:M293"/>
    <mergeCell ref="L294:M294"/>
    <mergeCell ref="N294:R294"/>
    <mergeCell ref="L295:M295"/>
    <mergeCell ref="N295:R295"/>
    <mergeCell ref="L302:M302"/>
    <mergeCell ref="N302:R302"/>
    <mergeCell ref="L303:M303"/>
    <mergeCell ref="L304:M304"/>
    <mergeCell ref="N304:R304"/>
    <mergeCell ref="L305:M305"/>
    <mergeCell ref="B308:M308"/>
    <mergeCell ref="N308:R308"/>
    <mergeCell ref="L309:M309"/>
    <mergeCell ref="N309:R309"/>
    <mergeCell ref="L307:M307"/>
    <mergeCell ref="N305:R305"/>
    <mergeCell ref="L306:M306"/>
    <mergeCell ref="N328:R328"/>
    <mergeCell ref="L325:M325"/>
    <mergeCell ref="L326:M326"/>
    <mergeCell ref="L327:M327"/>
    <mergeCell ref="L328:M328"/>
    <mergeCell ref="L319:M319"/>
    <mergeCell ref="N319:R319"/>
    <mergeCell ref="L321:M321"/>
    <mergeCell ref="N321:R321"/>
    <mergeCell ref="L317:M317"/>
    <mergeCell ref="N317:R317"/>
    <mergeCell ref="L314:M314"/>
    <mergeCell ref="N314:R314"/>
    <mergeCell ref="L316:M316"/>
    <mergeCell ref="N316:R316"/>
    <mergeCell ref="L315:M315"/>
    <mergeCell ref="N325:R325"/>
    <mergeCell ref="N327:R327"/>
    <mergeCell ref="L313:M313"/>
    <mergeCell ref="L343:M343"/>
    <mergeCell ref="N343:R343"/>
    <mergeCell ref="L322:M322"/>
    <mergeCell ref="L340:M340"/>
    <mergeCell ref="N340:R340"/>
    <mergeCell ref="L334:M334"/>
    <mergeCell ref="L335:M335"/>
    <mergeCell ref="L342:M342"/>
    <mergeCell ref="N342:R342"/>
    <mergeCell ref="N335:R335"/>
    <mergeCell ref="N337:R337"/>
    <mergeCell ref="N332:R332"/>
    <mergeCell ref="N333:R333"/>
    <mergeCell ref="L333:M333"/>
    <mergeCell ref="L331:M331"/>
    <mergeCell ref="L332:M332"/>
    <mergeCell ref="N324:R324"/>
    <mergeCell ref="L323:M323"/>
    <mergeCell ref="N330:R330"/>
    <mergeCell ref="L329:M329"/>
    <mergeCell ref="L330:M330"/>
    <mergeCell ref="L318:M318"/>
    <mergeCell ref="L320:M320"/>
    <mergeCell ref="N354:R354"/>
    <mergeCell ref="L354:M354"/>
    <mergeCell ref="L352:M352"/>
    <mergeCell ref="N352:R352"/>
    <mergeCell ref="L353:M353"/>
    <mergeCell ref="N353:R353"/>
    <mergeCell ref="L351:M351"/>
    <mergeCell ref="N338:R338"/>
    <mergeCell ref="L336:M336"/>
    <mergeCell ref="L337:M337"/>
    <mergeCell ref="L338:M338"/>
    <mergeCell ref="L339:M339"/>
    <mergeCell ref="L341:M341"/>
    <mergeCell ref="L345:M345"/>
    <mergeCell ref="L346:M346"/>
    <mergeCell ref="L350:M350"/>
    <mergeCell ref="N350:R350"/>
    <mergeCell ref="N345:R345"/>
    <mergeCell ref="L347:M347"/>
    <mergeCell ref="N347:R347"/>
    <mergeCell ref="L348:M348"/>
    <mergeCell ref="N348:R348"/>
    <mergeCell ref="L349:M349"/>
    <mergeCell ref="L344:M344"/>
    <mergeCell ref="L99:M99"/>
    <mergeCell ref="L94:M94"/>
    <mergeCell ref="L95:M95"/>
    <mergeCell ref="N95:R95"/>
    <mergeCell ref="L96:M96"/>
    <mergeCell ref="N96:R96"/>
    <mergeCell ref="L97:M97"/>
    <mergeCell ref="N97:R97"/>
    <mergeCell ref="L98:M98"/>
    <mergeCell ref="N98:R98"/>
    <mergeCell ref="N264:R264"/>
    <mergeCell ref="N271:R271"/>
    <mergeCell ref="L273:M273"/>
    <mergeCell ref="N273:R273"/>
    <mergeCell ref="L272:M272"/>
    <mergeCell ref="L267:M267"/>
    <mergeCell ref="L270:M270"/>
    <mergeCell ref="L268:M268"/>
    <mergeCell ref="L269:M269"/>
    <mergeCell ref="L266:M266"/>
    <mergeCell ref="N266:R266"/>
    <mergeCell ref="L264:M264"/>
  </mergeCells>
  <pageMargins left="0.70866141732283472" right="0.70866141732283472" top="1.1417322834645669" bottom="0.74803149606299213" header="0.31496062992125984" footer="0.31496062992125984"/>
  <pageSetup paperSize="9" scale="61" fitToHeight="13" orientation="landscape" r:id="rId1"/>
  <rowBreaks count="1" manualBreakCount="1">
    <brk id="25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2025-08-06T12:15:20Z</dcterms:modified>
</cp:coreProperties>
</file>