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20" i="1" l="1"/>
  <c r="I23" i="1"/>
  <c r="J77" i="1" l="1"/>
  <c r="K77" i="1"/>
  <c r="L77" i="1"/>
  <c r="M77" i="1"/>
  <c r="N77" i="1"/>
  <c r="O77" i="1"/>
  <c r="P77" i="1"/>
  <c r="Q77" i="1"/>
  <c r="J78" i="1"/>
  <c r="K78" i="1"/>
  <c r="L78" i="1"/>
  <c r="M78" i="1"/>
  <c r="N78" i="1"/>
  <c r="O78" i="1"/>
  <c r="P78" i="1"/>
  <c r="Q78" i="1"/>
  <c r="E79" i="1"/>
  <c r="F79" i="1"/>
  <c r="I79" i="1"/>
  <c r="E80" i="1"/>
  <c r="F80" i="1"/>
  <c r="I80" i="1"/>
  <c r="I81" i="1"/>
  <c r="F81" i="1" s="1"/>
  <c r="E81" i="1" s="1"/>
  <c r="E82" i="1"/>
  <c r="F82" i="1"/>
  <c r="I82" i="1"/>
  <c r="E72" i="1"/>
  <c r="E70" i="1"/>
  <c r="E69" i="1" s="1"/>
  <c r="F69" i="1"/>
  <c r="F70" i="1"/>
  <c r="F72" i="1"/>
  <c r="I69" i="1"/>
  <c r="I70" i="1"/>
  <c r="I72" i="1"/>
  <c r="I73" i="1"/>
  <c r="I74" i="1"/>
  <c r="F74" i="1"/>
  <c r="E74" i="1"/>
  <c r="F73" i="1"/>
  <c r="E73" i="1"/>
  <c r="I71" i="1"/>
  <c r="F71" i="1"/>
  <c r="E71" i="1"/>
  <c r="Q70" i="1"/>
  <c r="P70" i="1"/>
  <c r="O70" i="1"/>
  <c r="N70" i="1"/>
  <c r="M70" i="1"/>
  <c r="L70" i="1"/>
  <c r="K70" i="1"/>
  <c r="J70" i="1"/>
  <c r="Q69" i="1"/>
  <c r="P69" i="1"/>
  <c r="O69" i="1"/>
  <c r="N69" i="1"/>
  <c r="M69" i="1"/>
  <c r="L69" i="1"/>
  <c r="K69" i="1"/>
  <c r="J69" i="1"/>
  <c r="I77" i="1" l="1"/>
  <c r="I78" i="1"/>
  <c r="F78" i="1" s="1"/>
  <c r="E78" i="1" s="1"/>
  <c r="F77" i="1"/>
  <c r="E77" i="1"/>
  <c r="I117" i="1"/>
  <c r="I16" i="1" l="1"/>
  <c r="P118" i="1"/>
  <c r="P96" i="1"/>
  <c r="P95" i="1"/>
  <c r="P90" i="1"/>
  <c r="P89" i="1"/>
  <c r="P84" i="1"/>
  <c r="P83" i="1"/>
  <c r="P64" i="1"/>
  <c r="P63" i="1"/>
  <c r="P58" i="1"/>
  <c r="P57" i="1"/>
  <c r="P52" i="1"/>
  <c r="P51" i="1"/>
  <c r="P46" i="1"/>
  <c r="P45" i="1"/>
  <c r="P40" i="1"/>
  <c r="P39" i="1"/>
  <c r="P34" i="1"/>
  <c r="P33" i="1"/>
  <c r="P28" i="1"/>
  <c r="P27" i="1"/>
  <c r="P20" i="1"/>
  <c r="P19" i="1"/>
  <c r="P13" i="1"/>
  <c r="P12" i="1"/>
  <c r="P114" i="1" l="1"/>
  <c r="P107" i="1" s="1"/>
  <c r="P106" i="1" s="1"/>
  <c r="P105" i="1" s="1"/>
  <c r="P104" i="1" s="1"/>
  <c r="P103" i="1" s="1"/>
  <c r="P101" i="1" s="1"/>
  <c r="P113" i="1"/>
  <c r="P102" i="1" l="1"/>
  <c r="Q118" i="1"/>
  <c r="Q117" i="1" s="1"/>
  <c r="I118" i="1"/>
  <c r="F118" i="1"/>
  <c r="E118" i="1"/>
  <c r="I116" i="1"/>
  <c r="F116" i="1"/>
  <c r="E116" i="1"/>
  <c r="I115" i="1"/>
  <c r="F115" i="1"/>
  <c r="E115" i="1"/>
  <c r="O114" i="1"/>
  <c r="I114" i="1" s="1"/>
  <c r="N114" i="1"/>
  <c r="M114" i="1"/>
  <c r="L114" i="1"/>
  <c r="K114" i="1"/>
  <c r="J114" i="1"/>
  <c r="O113" i="1"/>
  <c r="I113" i="1" s="1"/>
  <c r="N113" i="1"/>
  <c r="M113" i="1"/>
  <c r="L113" i="1"/>
  <c r="K113" i="1"/>
  <c r="J113" i="1"/>
  <c r="Q116" i="1" l="1"/>
  <c r="Q115" i="1" s="1"/>
  <c r="Q114" i="1" s="1"/>
  <c r="Q113" i="1" s="1"/>
  <c r="F117" i="1"/>
  <c r="E67" i="1"/>
  <c r="F67" i="1"/>
  <c r="I67" i="1"/>
  <c r="E117" i="1" l="1"/>
  <c r="E113" i="1" s="1"/>
  <c r="F113" i="1"/>
  <c r="F114" i="1"/>
  <c r="E114" i="1" s="1"/>
  <c r="Q112" i="1"/>
  <c r="Q111" i="1" s="1"/>
  <c r="Q110" i="1" s="1"/>
  <c r="Q109" i="1" s="1"/>
  <c r="Q108" i="1" s="1"/>
  <c r="Q107" i="1" s="1"/>
  <c r="Q106" i="1" s="1"/>
  <c r="Q105" i="1" s="1"/>
  <c r="Q104" i="1" s="1"/>
  <c r="Q103" i="1" s="1"/>
  <c r="Q96" i="1"/>
  <c r="Q95" i="1"/>
  <c r="Q90" i="1"/>
  <c r="Q89" i="1"/>
  <c r="Q84" i="1"/>
  <c r="Q83" i="1"/>
  <c r="Q64" i="1"/>
  <c r="Q63" i="1"/>
  <c r="Q58" i="1"/>
  <c r="Q57" i="1"/>
  <c r="Q52" i="1"/>
  <c r="Q51" i="1"/>
  <c r="Q46" i="1"/>
  <c r="Q45" i="1"/>
  <c r="Q40" i="1"/>
  <c r="Q39" i="1"/>
  <c r="Q34" i="1"/>
  <c r="Q33" i="1"/>
  <c r="Q28" i="1"/>
  <c r="Q27" i="1"/>
  <c r="F23" i="1"/>
  <c r="E23" i="1" s="1"/>
  <c r="Q20" i="1"/>
  <c r="Q19" i="1"/>
  <c r="Q13" i="1"/>
  <c r="Q12" i="1"/>
  <c r="Q102" i="1" l="1"/>
  <c r="Q101" i="1"/>
  <c r="I24" i="1"/>
  <c r="F24" i="1"/>
  <c r="E24" i="1"/>
  <c r="I22" i="1"/>
  <c r="F22" i="1"/>
  <c r="E22" i="1"/>
  <c r="E19" i="1" s="1"/>
  <c r="I21" i="1"/>
  <c r="F21" i="1"/>
  <c r="E21" i="1"/>
  <c r="O20" i="1"/>
  <c r="N20" i="1"/>
  <c r="M20" i="1"/>
  <c r="L20" i="1"/>
  <c r="K20" i="1"/>
  <c r="J20" i="1"/>
  <c r="O19" i="1"/>
  <c r="N19" i="1"/>
  <c r="M19" i="1"/>
  <c r="L19" i="1"/>
  <c r="K19" i="1"/>
  <c r="J19" i="1"/>
  <c r="I68" i="1"/>
  <c r="F68" i="1"/>
  <c r="E68" i="1"/>
  <c r="I66" i="1"/>
  <c r="F66" i="1"/>
  <c r="E66" i="1"/>
  <c r="I65" i="1"/>
  <c r="F65" i="1"/>
  <c r="E65" i="1"/>
  <c r="O64" i="1"/>
  <c r="N64" i="1"/>
  <c r="M64" i="1"/>
  <c r="L64" i="1"/>
  <c r="K64" i="1"/>
  <c r="J64" i="1"/>
  <c r="O63" i="1"/>
  <c r="N63" i="1"/>
  <c r="M63" i="1"/>
  <c r="L63" i="1"/>
  <c r="K63" i="1"/>
  <c r="J63" i="1"/>
  <c r="F20" i="1" l="1"/>
  <c r="E20" i="1" s="1"/>
  <c r="F64" i="1"/>
  <c r="E64" i="1"/>
  <c r="I64" i="1"/>
  <c r="I19" i="1"/>
  <c r="I63" i="1"/>
  <c r="F19" i="1"/>
  <c r="E63" i="1"/>
  <c r="F63" i="1"/>
  <c r="I112" i="1"/>
  <c r="F112" i="1"/>
  <c r="E112" i="1"/>
  <c r="I111" i="1"/>
  <c r="F111" i="1"/>
  <c r="E111" i="1"/>
  <c r="I110" i="1"/>
  <c r="F110" i="1"/>
  <c r="E110" i="1"/>
  <c r="I109" i="1"/>
  <c r="F109" i="1"/>
  <c r="E109" i="1"/>
  <c r="O108" i="1"/>
  <c r="N108" i="1"/>
  <c r="M108" i="1"/>
  <c r="L108" i="1"/>
  <c r="K108" i="1"/>
  <c r="J108" i="1"/>
  <c r="O107" i="1"/>
  <c r="N107" i="1"/>
  <c r="M107" i="1"/>
  <c r="L107" i="1"/>
  <c r="K107" i="1"/>
  <c r="J107" i="1"/>
  <c r="I106" i="1"/>
  <c r="F106" i="1"/>
  <c r="E106" i="1"/>
  <c r="I105" i="1"/>
  <c r="F105" i="1"/>
  <c r="E105" i="1"/>
  <c r="I104" i="1"/>
  <c r="F104" i="1"/>
  <c r="E104" i="1"/>
  <c r="I103" i="1"/>
  <c r="F103" i="1"/>
  <c r="E103" i="1"/>
  <c r="O102" i="1"/>
  <c r="N102" i="1"/>
  <c r="M102" i="1"/>
  <c r="L102" i="1"/>
  <c r="K102" i="1"/>
  <c r="J102" i="1"/>
  <c r="O101" i="1"/>
  <c r="N101" i="1"/>
  <c r="M101" i="1"/>
  <c r="L101" i="1"/>
  <c r="K101" i="1"/>
  <c r="J101" i="1"/>
  <c r="E107" i="1" l="1"/>
  <c r="F101" i="1"/>
  <c r="F107" i="1"/>
  <c r="E102" i="1"/>
  <c r="I107" i="1"/>
  <c r="I108" i="1"/>
  <c r="E101" i="1"/>
  <c r="E108" i="1"/>
  <c r="F108" i="1"/>
  <c r="I102" i="1"/>
  <c r="I101" i="1"/>
  <c r="F102" i="1"/>
  <c r="I87" i="1"/>
  <c r="F87" i="1" s="1"/>
  <c r="E87" i="1" s="1"/>
  <c r="F16" i="1"/>
  <c r="E16" i="1" s="1"/>
  <c r="N96" i="1"/>
  <c r="N95" i="1"/>
  <c r="N90" i="1"/>
  <c r="N89" i="1"/>
  <c r="N84" i="1"/>
  <c r="N83" i="1"/>
  <c r="N58" i="1"/>
  <c r="N57" i="1"/>
  <c r="N52" i="1"/>
  <c r="N51" i="1"/>
  <c r="N46" i="1"/>
  <c r="N45" i="1"/>
  <c r="N40" i="1"/>
  <c r="N39" i="1"/>
  <c r="N34" i="1"/>
  <c r="N33" i="1"/>
  <c r="N28" i="1"/>
  <c r="N27" i="1"/>
  <c r="N13" i="1"/>
  <c r="N12" i="1"/>
  <c r="J45" i="1" l="1"/>
  <c r="K45" i="1"/>
  <c r="L45" i="1"/>
  <c r="M45" i="1"/>
  <c r="O45" i="1"/>
  <c r="J46" i="1"/>
  <c r="K46" i="1"/>
  <c r="O46" i="1"/>
  <c r="M46" i="1"/>
  <c r="L46" i="1"/>
  <c r="I62" i="1"/>
  <c r="F62" i="1"/>
  <c r="E62" i="1"/>
  <c r="I61" i="1"/>
  <c r="F61" i="1"/>
  <c r="E61" i="1"/>
  <c r="I60" i="1"/>
  <c r="F60" i="1"/>
  <c r="E60" i="1"/>
  <c r="I59" i="1"/>
  <c r="F59" i="1"/>
  <c r="E59" i="1"/>
  <c r="O58" i="1"/>
  <c r="M58" i="1"/>
  <c r="L58" i="1"/>
  <c r="K58" i="1"/>
  <c r="J58" i="1"/>
  <c r="O57" i="1"/>
  <c r="M57" i="1"/>
  <c r="L57" i="1"/>
  <c r="K57" i="1"/>
  <c r="J57" i="1"/>
  <c r="I56" i="1"/>
  <c r="F56" i="1"/>
  <c r="E56" i="1"/>
  <c r="I55" i="1"/>
  <c r="F55" i="1"/>
  <c r="E55" i="1"/>
  <c r="I54" i="1"/>
  <c r="F54" i="1"/>
  <c r="E54" i="1"/>
  <c r="I53" i="1"/>
  <c r="F53" i="1"/>
  <c r="E53" i="1"/>
  <c r="O52" i="1"/>
  <c r="M52" i="1"/>
  <c r="L52" i="1"/>
  <c r="K52" i="1"/>
  <c r="J52" i="1"/>
  <c r="O51" i="1"/>
  <c r="M51" i="1"/>
  <c r="L51" i="1"/>
  <c r="K51" i="1"/>
  <c r="J51" i="1"/>
  <c r="F50" i="1"/>
  <c r="E50" i="1"/>
  <c r="I100" i="1"/>
  <c r="F100" i="1"/>
  <c r="E100" i="1"/>
  <c r="I99" i="1"/>
  <c r="F99" i="1"/>
  <c r="E99" i="1"/>
  <c r="I98" i="1"/>
  <c r="F98" i="1"/>
  <c r="E98" i="1"/>
  <c r="I97" i="1"/>
  <c r="F97" i="1"/>
  <c r="E97" i="1"/>
  <c r="O96" i="1"/>
  <c r="M96" i="1"/>
  <c r="L96" i="1"/>
  <c r="K96" i="1"/>
  <c r="J96" i="1"/>
  <c r="O95" i="1"/>
  <c r="M95" i="1"/>
  <c r="L95" i="1"/>
  <c r="K95" i="1"/>
  <c r="J95" i="1"/>
  <c r="I94" i="1"/>
  <c r="F94" i="1"/>
  <c r="E94" i="1"/>
  <c r="I93" i="1"/>
  <c r="F93" i="1"/>
  <c r="E93" i="1"/>
  <c r="I92" i="1"/>
  <c r="F92" i="1"/>
  <c r="E92" i="1"/>
  <c r="I91" i="1"/>
  <c r="F91" i="1"/>
  <c r="E91" i="1"/>
  <c r="O90" i="1"/>
  <c r="M90" i="1"/>
  <c r="L90" i="1"/>
  <c r="K90" i="1"/>
  <c r="J90" i="1"/>
  <c r="O89" i="1"/>
  <c r="M89" i="1"/>
  <c r="L89" i="1"/>
  <c r="K89" i="1"/>
  <c r="J89" i="1"/>
  <c r="E95" i="1" l="1"/>
  <c r="I52" i="1"/>
  <c r="E51" i="1"/>
  <c r="F51" i="1"/>
  <c r="I58" i="1"/>
  <c r="E57" i="1"/>
  <c r="F57" i="1"/>
  <c r="E52" i="1"/>
  <c r="I57" i="1"/>
  <c r="I51" i="1"/>
  <c r="E58" i="1"/>
  <c r="F58" i="1"/>
  <c r="F52" i="1"/>
  <c r="E89" i="1"/>
  <c r="I89" i="1"/>
  <c r="E90" i="1"/>
  <c r="F90" i="1"/>
  <c r="F89" i="1"/>
  <c r="I96" i="1"/>
  <c r="F95" i="1"/>
  <c r="I95" i="1"/>
  <c r="E96" i="1"/>
  <c r="F96" i="1"/>
  <c r="I90" i="1"/>
  <c r="E47" i="1"/>
  <c r="E48" i="1"/>
  <c r="E49" i="1"/>
  <c r="F47" i="1"/>
  <c r="F48" i="1"/>
  <c r="F49" i="1"/>
  <c r="F45" i="1"/>
  <c r="I49" i="1"/>
  <c r="I48" i="1"/>
  <c r="I46" i="1" l="1"/>
  <c r="I45" i="1"/>
  <c r="F46" i="1"/>
  <c r="E45" i="1"/>
  <c r="E46" i="1"/>
  <c r="I88" i="1"/>
  <c r="F88" i="1"/>
  <c r="E88" i="1"/>
  <c r="I86" i="1"/>
  <c r="F86" i="1"/>
  <c r="E86" i="1"/>
  <c r="I85" i="1"/>
  <c r="F85" i="1"/>
  <c r="E85" i="1"/>
  <c r="O84" i="1"/>
  <c r="M84" i="1"/>
  <c r="L84" i="1"/>
  <c r="K84" i="1"/>
  <c r="J84" i="1"/>
  <c r="O83" i="1"/>
  <c r="M83" i="1"/>
  <c r="L83" i="1"/>
  <c r="K83" i="1"/>
  <c r="J83" i="1"/>
  <c r="I44" i="1"/>
  <c r="F44" i="1"/>
  <c r="E44" i="1"/>
  <c r="I43" i="1"/>
  <c r="F43" i="1"/>
  <c r="E43" i="1"/>
  <c r="I42" i="1"/>
  <c r="F42" i="1"/>
  <c r="E42" i="1"/>
  <c r="I41" i="1"/>
  <c r="F41" i="1"/>
  <c r="E41" i="1"/>
  <c r="O40" i="1"/>
  <c r="M40" i="1"/>
  <c r="L40" i="1"/>
  <c r="K40" i="1"/>
  <c r="J40" i="1"/>
  <c r="O39" i="1"/>
  <c r="M39" i="1"/>
  <c r="L39" i="1"/>
  <c r="K39" i="1"/>
  <c r="J39" i="1"/>
  <c r="I38" i="1"/>
  <c r="F38" i="1"/>
  <c r="E38" i="1"/>
  <c r="I37" i="1"/>
  <c r="F37" i="1"/>
  <c r="E37" i="1"/>
  <c r="I36" i="1"/>
  <c r="F36" i="1"/>
  <c r="E36" i="1"/>
  <c r="I35" i="1"/>
  <c r="F35" i="1"/>
  <c r="E35" i="1"/>
  <c r="O34" i="1"/>
  <c r="M34" i="1"/>
  <c r="L34" i="1"/>
  <c r="K34" i="1"/>
  <c r="J34" i="1"/>
  <c r="O33" i="1"/>
  <c r="M33" i="1"/>
  <c r="L33" i="1"/>
  <c r="K33" i="1"/>
  <c r="J33" i="1"/>
  <c r="I32" i="1"/>
  <c r="F32" i="1"/>
  <c r="E32" i="1"/>
  <c r="I31" i="1"/>
  <c r="F31" i="1"/>
  <c r="E31" i="1"/>
  <c r="I30" i="1"/>
  <c r="F30" i="1"/>
  <c r="E30" i="1"/>
  <c r="I29" i="1"/>
  <c r="F29" i="1"/>
  <c r="E29" i="1"/>
  <c r="O28" i="1"/>
  <c r="M28" i="1"/>
  <c r="L28" i="1"/>
  <c r="K28" i="1"/>
  <c r="J28" i="1"/>
  <c r="O27" i="1"/>
  <c r="M27" i="1"/>
  <c r="L27" i="1"/>
  <c r="K27" i="1"/>
  <c r="J27" i="1"/>
  <c r="E14" i="1"/>
  <c r="E15" i="1"/>
  <c r="E17" i="1"/>
  <c r="F14" i="1"/>
  <c r="F15" i="1"/>
  <c r="F17" i="1"/>
  <c r="I14" i="1"/>
  <c r="I15" i="1"/>
  <c r="I17" i="1"/>
  <c r="I84" i="1" l="1"/>
  <c r="F84" i="1" s="1"/>
  <c r="E84" i="1" s="1"/>
  <c r="I83" i="1"/>
  <c r="I40" i="1"/>
  <c r="I34" i="1"/>
  <c r="I39" i="1"/>
  <c r="I27" i="1"/>
  <c r="E83" i="1"/>
  <c r="F83" i="1"/>
  <c r="F40" i="1"/>
  <c r="E39" i="1"/>
  <c r="F39" i="1"/>
  <c r="E40" i="1"/>
  <c r="E33" i="1"/>
  <c r="I33" i="1"/>
  <c r="F33" i="1"/>
  <c r="E34" i="1"/>
  <c r="F34" i="1"/>
  <c r="F27" i="1"/>
  <c r="I28" i="1"/>
  <c r="F28" i="1"/>
  <c r="E27" i="1"/>
  <c r="E28" i="1"/>
  <c r="O13" i="1"/>
  <c r="M13" i="1"/>
  <c r="L13" i="1"/>
  <c r="K13" i="1"/>
  <c r="J13" i="1"/>
  <c r="O12" i="1"/>
  <c r="M12" i="1"/>
  <c r="K12" i="1"/>
  <c r="J12" i="1"/>
  <c r="I13" i="1" l="1"/>
  <c r="F13" i="1" s="1"/>
  <c r="E13" i="1" s="1"/>
  <c r="I12" i="1"/>
  <c r="E12" i="1"/>
  <c r="F12" i="1"/>
</calcChain>
</file>

<file path=xl/sharedStrings.xml><?xml version="1.0" encoding="utf-8"?>
<sst xmlns="http://schemas.openxmlformats.org/spreadsheetml/2006/main" count="139" uniqueCount="78">
  <si>
    <t>№ стр.</t>
  </si>
  <si>
    <t>Наименование объекта капитального строительства (реконструкции)/ Источники расходов на финансирование объекта капитального строительства (реконструкции)</t>
  </si>
  <si>
    <t>Адрес объекта капитального строительства (реконструкции)</t>
  </si>
  <si>
    <t>Форма собственности</t>
  </si>
  <si>
    <t>Сметная стоимость объекта, руб.:</t>
  </si>
  <si>
    <t>Сроки строительства (реконструкции) (проектно-сметных работ, экспертизы проектно-сметной документации)</t>
  </si>
  <si>
    <t>Объем финансирования, рублей</t>
  </si>
  <si>
    <t>в текущих ценах (на момент составления проектно-сметной документации)</t>
  </si>
  <si>
    <t>в ценах соответствующих лет реализации проекта</t>
  </si>
  <si>
    <t>начало</t>
  </si>
  <si>
    <t>ввод (завершение)</t>
  </si>
  <si>
    <t>всего</t>
  </si>
  <si>
    <t>ВСЕГО по объекту 1</t>
  </si>
  <si>
    <t>Федеральный бюджет</t>
  </si>
  <si>
    <t>Областной бюджет</t>
  </si>
  <si>
    <t>Местный бюджет</t>
  </si>
  <si>
    <t xml:space="preserve">Внебюджетные источники   </t>
  </si>
  <si>
    <t>Объект 1 Обустройство контейнерных площадок</t>
  </si>
  <si>
    <t>г. Ирбит: ул. Ленина</t>
  </si>
  <si>
    <t>г. Ирбит: ул. Щорса, 72</t>
  </si>
  <si>
    <t xml:space="preserve">г. Ирбит по улицам Кирова, Карла Маркса, Заозерная, Северная, Береговая, Урицкого, Ленина, пер. Малый, пер. Садовый </t>
  </si>
  <si>
    <t xml:space="preserve">г. Ирбит </t>
  </si>
  <si>
    <t>ВСЕГО по объекту 3</t>
  </si>
  <si>
    <t>ВСЕГО по объекту 4</t>
  </si>
  <si>
    <t>ВСЕГО по объекту 5</t>
  </si>
  <si>
    <t>ВСЕГО по объекту 6</t>
  </si>
  <si>
    <t>Приложение № 9</t>
  </si>
  <si>
    <t xml:space="preserve">федеральный бюджет       </t>
  </si>
  <si>
    <t xml:space="preserve">областной бюджет         </t>
  </si>
  <si>
    <t xml:space="preserve">местный бюджет           </t>
  </si>
  <si>
    <t xml:space="preserve">внебюджетные источники   </t>
  </si>
  <si>
    <t>г. Ирбит</t>
  </si>
  <si>
    <t>ВСЕГО по объекту 7</t>
  </si>
  <si>
    <t>г. Ирбит  ул. Элеваторная, ул. Орджоникидзе, ул. Островского, ул. Камышловская, ул. Революции, ул. Розы Люксембург, ул. Коммуны, пер. Кузнецова, ул. Володарского, ул. Октябрьская, ул. Карла Либкнехта, ул. Красноармейская</t>
  </si>
  <si>
    <t>г. Ирбит ул. Высоковольтная, 23</t>
  </si>
  <si>
    <t>«Водопровод для центрального водоснабжения улиц Акулова, Бажова, Космонавтов, Луговой, Пугачева, Семилетки, Камышловского тракта, переулков Добролюбова, Комарова, Красногвардейского, Уральского в городе Ирбите Свердловской области», «Водоснабжение жилых домов по ул. Елизарьевых и ул. Ницинская в г. Ирбит Свердловской области»</t>
  </si>
  <si>
    <t xml:space="preserve">г. Ирбит по улицам: Локаторная, Лесопарковая, Хомутова, Шестовских, Серкова, Усадебная, Юбилейная, Сосновая, Отрадная, Бирюкова, пер. Светлый 
в Муниципальном образовании город Ирбит
</t>
  </si>
  <si>
    <t xml:space="preserve">г. Ирбит по улицам: Калинина, Карла Маркса, Ницинская, Елизарьевых, Азева, 50 лет Октября, переулок Некрасова </t>
  </si>
  <si>
    <t>ВСЕГО по объекту 8</t>
  </si>
  <si>
    <t>ВСЕГО по объекту 9</t>
  </si>
  <si>
    <t>ВСЕГО по объекту 10</t>
  </si>
  <si>
    <t>ВСЕГО по объекту 11</t>
  </si>
  <si>
    <t>ВСЕГО по объекту 12</t>
  </si>
  <si>
    <t>г. Ирбит  ул. Кирова, 60</t>
  </si>
  <si>
    <t>ВСЕГО по объекту 13</t>
  </si>
  <si>
    <t xml:space="preserve"> приобретены объекты водоснабжения и водоотвения расположенные в южной части г. Ирбит</t>
  </si>
  <si>
    <t xml:space="preserve">ПЕРЕЧЕНЬ ОБЪЕКТОВ  </t>
  </si>
  <si>
    <t xml:space="preserve">г. Ирбит ул. Высоковольной, д. 15
</t>
  </si>
  <si>
    <t>г. Ирбит ул. Мамина-Сибиряка</t>
  </si>
  <si>
    <t>1)г. Ирбит: ул. Бажова, 1г, ул. Камышловская, 16а, ул. Ленина, 75, ул. Кирова, 26б, ул. Революции, 71, ул. Азева, 35, ул. Елизарьевых, 28-28в, ул. Володарского, 1, ул. Коммуны, 66, ул. Строителей, 1а, ул. Чапаева, 42в.                                                                         2) г. Ирбит ул. Свободы, 18а, ул. Свердлова, 10, ул. Маршала Жукова, 10, ул. Мамина Сибиряка, 6, ул. Мальгина, 44, ул. Кирпичного завода, 21б, Кирова, 26б, ул. Береговая, 49, ул. Александра Матросова, 1б</t>
  </si>
  <si>
    <t>Объект 2 «Реконструкция здания городской бани № 4 по ул. Мамина-Сибиряка»</t>
  </si>
  <si>
    <t>ВСЕГО по объекту 2</t>
  </si>
  <si>
    <t xml:space="preserve">Объект 3 Реконструкция газопровода по ул. Ленина, в г. Ирбит Свердловской области </t>
  </si>
  <si>
    <t>Объект 4 Газоснабжение участка жилого дома по адресу: Свердловская область, г.Ирбит, к Щорса,72</t>
  </si>
  <si>
    <t xml:space="preserve">Объект 5 «Газоснабжение по улицам Кирова, Карла Маркса, Заозерная, Северная, Береговая, Урицкого, Ленина, пер. Малый, пер. Садовый 
в Муниципальном образовании город Ирбит
</t>
  </si>
  <si>
    <t xml:space="preserve"> Объект 6                           Реализация проекта «Система газоснабжения многоквартирных жилых домов (МКД) в городе Ирбит Свердловской области»</t>
  </si>
  <si>
    <t>Объект 7 Наружный газопровод низкого давления по улицам: Калинина, Карла Маркса, Ницинская, Елизарьевых, Азева, 50 лет Октября, переулок Некрасова в г. Ирбит Свердловской области</t>
  </si>
  <si>
    <t xml:space="preserve">Объект 8 Наружный газопровод микр. «Комсомольский» по улицам: Локаторная, Лесопарковая, Хомутова, Шестовских, Серкова, Усадебная, Юбилейная, Сосновая, Отрадная, Бирюкова, пер. Светлый г. Ирбита Свердловской области. Участок ГСН 2
в Муниципальном образовании город Ирбит
</t>
  </si>
  <si>
    <t xml:space="preserve">Объект 9 Строительство блочно-модульной водогрейной котельной мощностью 550 кВт по ул. Высоковольной, д. 15 в г. Ирбите Свердловской области
</t>
  </si>
  <si>
    <t>ВСЕГО по объекту 14</t>
  </si>
  <si>
    <t>ВСЕГО по объекту 15</t>
  </si>
  <si>
    <t>ВСЕГО по объекту 16</t>
  </si>
  <si>
    <t>капитального строительства для бюджетных инвестиций по выполнению муниципальной программы "Развитие жилищно-коммунального хозяйства  и повышение энергетической эффективности Городского округа "город Ирбит" Свердловской области"</t>
  </si>
  <si>
    <t>к муниципальной программе "Развитие жилищно-коммунального хозяйства и повышение энергетической эффективности Городского округа " город Ирбит" Свердловской области</t>
  </si>
  <si>
    <t>Подпрограмма № 1 "Обращение с твердыми бытовыми (коммунальными) отходами на территории Городского округа "город Ирбит" Свердловской области</t>
  </si>
  <si>
    <t>Подпрограмма 2 «Организация предоставления услуг бань в  Городском округе " город Ирбит" Свердловской области»</t>
  </si>
  <si>
    <t>Подпрограмма 4 «Газификация Городского округа " город Ирбит" Свердловской области»</t>
  </si>
  <si>
    <t xml:space="preserve">Объект 10 Газоснабжение микрорайонов: "Плодосовхоз", "Стрела" и "Звезда" муниципального образования город Ирбит. Корректировка
</t>
  </si>
  <si>
    <t xml:space="preserve">г. Ирбит микр: Плодосовхоз, Стрела, Звезда
</t>
  </si>
  <si>
    <t>Объект 11 "Строительство очистных сооружений хозяйственно-бытовых сточных вод производительностью 10000 куб.м в сутки города Ирбита Свердловской области"</t>
  </si>
  <si>
    <t>Объект 12 "Строительство инженерных сетей"</t>
  </si>
  <si>
    <t>Объект 13 «Станция водоподготовки скважинного водозабора  № 7751 по адресу: Свердловская  область, г. Ирбит ул. Высоковольтная, 23»</t>
  </si>
  <si>
    <t>Объект 14 "Строительство наружных канализационных сетей от жилых домов в центральную систему хозяйственно-бытовых сточных вод города Ирбита Свердловской области"</t>
  </si>
  <si>
    <t>Объект 15 "«Наружные сети водопровода, канализации и тепловой сети по объекту: жилой дом № 60 по ул. Кирова в г. Ирбит»"</t>
  </si>
  <si>
    <t>Объект 16 «Приобретение объектов водоснабжения и водоотведения»"</t>
  </si>
  <si>
    <t>Объект 17 «Строительство магистрального трубопровода от Бердюгинского участка Ирбитского МПВ до водоочистных сооружений города Ирбита Свердловской области»</t>
  </si>
  <si>
    <t>ВСЕГО по объекту 17</t>
  </si>
  <si>
    <t>Подпрограмма 5 «Развитие и модернизация коммунальной инфрастуктуры Городского округа " город Ирбит"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</si>
</sst>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0000"/>
  </numFmts>
  <fonts count="9" x14ac:knownFonts="1">
    <font>
      <sz val="11"/>
      <color theme="1"/>
      <name val="Calibri"/>
      <family val="2"/>
      <scheme val="minor"/>
    </font>
    <font>
      <b/>
      <sz val="12"/>
      <color theme="1"/>
      <name val="Liberation Serif"/>
      <family val="1"/>
      <charset val="204"/>
    </font>
    <font>
      <sz val="12"/>
      <color theme="1"/>
      <name val="Liberation Serif"/>
      <family val="1"/>
      <charset val="204"/>
    </font>
    <font>
      <sz val="11"/>
      <color theme="1"/>
      <name val="Liberation Serif"/>
      <family val="1"/>
      <charset val="204"/>
    </font>
    <font>
      <sz val="14"/>
      <color theme="1"/>
      <name val="Liberation Serif"/>
      <family val="1"/>
      <charset val="204"/>
    </font>
    <font>
      <b/>
      <sz val="14"/>
      <color theme="1"/>
      <name val="Liberation Serif"/>
      <family val="1"/>
      <charset val="204"/>
    </font>
    <font>
      <b/>
      <sz val="11"/>
      <color theme="1"/>
      <name val="Liberation Serif"/>
      <family val="1"/>
      <charset val="204"/>
    </font>
    <font>
      <sz val="12"/>
      <name val="Liberation Serif"/>
      <family val="1"/>
      <charset val="204"/>
    </font>
    <font>
      <sz val="13"/>
      <color theme="1"/>
      <name val="Liberation Serif"/>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1" fillId="0" borderId="2" xfId="0" applyFont="1" applyBorder="1"/>
    <xf numFmtId="0" fontId="2" fillId="2" borderId="2" xfId="0" applyFont="1" applyFill="1" applyBorder="1" applyAlignment="1">
      <alignment vertical="center" wrapText="1"/>
    </xf>
    <xf numFmtId="166" fontId="2" fillId="2" borderId="2" xfId="0" applyNumberFormat="1" applyFont="1" applyFill="1" applyBorder="1" applyAlignment="1">
      <alignment horizontal="right" vertical="center" wrapText="1"/>
    </xf>
    <xf numFmtId="0" fontId="3" fillId="0" borderId="0" xfId="0" applyFont="1" applyAlignment="1">
      <alignment horizontal="center" vertical="center"/>
    </xf>
    <xf numFmtId="0" fontId="3" fillId="0" borderId="0" xfId="0" applyFont="1"/>
    <xf numFmtId="0" fontId="3" fillId="0" borderId="0" xfId="0" applyFont="1" applyFill="1"/>
    <xf numFmtId="0" fontId="4" fillId="0" borderId="0" xfId="0" applyFont="1"/>
    <xf numFmtId="0" fontId="3" fillId="0" borderId="0" xfId="0" applyFont="1" applyFill="1" applyAlignment="1">
      <alignment wrapText="1"/>
    </xf>
    <xf numFmtId="0" fontId="3" fillId="0" borderId="0" xfId="0" applyFont="1" applyAlignment="1">
      <alignment wrapText="1"/>
    </xf>
    <xf numFmtId="0" fontId="5" fillId="0" borderId="0" xfId="0" applyFont="1" applyFill="1" applyAlignment="1">
      <alignment horizontal="center" vertical="center"/>
    </xf>
    <xf numFmtId="0" fontId="1" fillId="0"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0" fontId="7" fillId="0" borderId="2" xfId="0" applyFont="1" applyBorder="1" applyAlignment="1">
      <alignment vertical="top" wrapText="1"/>
    </xf>
    <xf numFmtId="4" fontId="7" fillId="0" borderId="2" xfId="0" applyNumberFormat="1" applyFont="1" applyBorder="1" applyAlignment="1">
      <alignment vertical="top" wrapText="1"/>
    </xf>
    <xf numFmtId="4" fontId="7" fillId="0" borderId="2" xfId="0" applyNumberFormat="1" applyFont="1" applyFill="1" applyBorder="1" applyAlignment="1">
      <alignment vertical="top" wrapText="1"/>
    </xf>
    <xf numFmtId="2" fontId="7" fillId="0" borderId="2" xfId="0" applyNumberFormat="1" applyFont="1" applyFill="1" applyBorder="1" applyAlignment="1">
      <alignment horizontal="right" vertical="top" wrapText="1"/>
    </xf>
    <xf numFmtId="4" fontId="2" fillId="0" borderId="2" xfId="0" applyNumberFormat="1" applyFont="1" applyBorder="1" applyAlignment="1">
      <alignment vertical="top" wrapText="1"/>
    </xf>
    <xf numFmtId="2" fontId="2" fillId="0" borderId="2" xfId="0" applyNumberFormat="1" applyFont="1" applyBorder="1" applyAlignment="1">
      <alignment horizontal="right" vertical="top" wrapText="1"/>
    </xf>
    <xf numFmtId="0" fontId="2" fillId="0" borderId="2" xfId="0" applyFont="1" applyBorder="1" applyAlignment="1">
      <alignment vertical="top" wrapText="1"/>
    </xf>
    <xf numFmtId="2" fontId="2" fillId="0" borderId="2" xfId="0" applyNumberFormat="1" applyFont="1" applyBorder="1" applyAlignment="1">
      <alignment horizontal="right" vertical="top"/>
    </xf>
    <xf numFmtId="4" fontId="7" fillId="2" borderId="2" xfId="0" applyNumberFormat="1" applyFont="1" applyFill="1" applyBorder="1" applyAlignment="1">
      <alignment vertical="top" wrapText="1"/>
    </xf>
    <xf numFmtId="0" fontId="3" fillId="0" borderId="2" xfId="0" applyFont="1" applyBorder="1"/>
    <xf numFmtId="164" fontId="7" fillId="0" borderId="2" xfId="0" applyNumberFormat="1" applyFont="1" applyBorder="1" applyAlignment="1">
      <alignment vertical="top" wrapText="1"/>
    </xf>
    <xf numFmtId="164" fontId="7" fillId="0" borderId="2" xfId="0" applyNumberFormat="1" applyFont="1" applyFill="1" applyBorder="1" applyAlignment="1">
      <alignment vertical="top" wrapText="1"/>
    </xf>
    <xf numFmtId="164" fontId="7" fillId="0" borderId="2" xfId="0" applyNumberFormat="1" applyFont="1" applyFill="1" applyBorder="1" applyAlignment="1">
      <alignment horizontal="right" vertical="top" wrapText="1"/>
    </xf>
    <xf numFmtId="164" fontId="2" fillId="0" borderId="2" xfId="0" applyNumberFormat="1" applyFont="1" applyBorder="1" applyAlignment="1">
      <alignment vertical="top" wrapText="1"/>
    </xf>
    <xf numFmtId="164" fontId="2" fillId="0" borderId="2" xfId="0" applyNumberFormat="1" applyFont="1" applyBorder="1" applyAlignment="1">
      <alignment horizontal="right" vertical="top" wrapText="1"/>
    </xf>
    <xf numFmtId="165" fontId="7" fillId="0" borderId="2" xfId="0" applyNumberFormat="1" applyFont="1" applyBorder="1" applyAlignment="1">
      <alignment vertical="top" wrapText="1"/>
    </xf>
    <xf numFmtId="164" fontId="2" fillId="0" borderId="2" xfId="0" applyNumberFormat="1" applyFont="1" applyBorder="1" applyAlignment="1">
      <alignment horizontal="right" vertical="top"/>
    </xf>
    <xf numFmtId="164" fontId="7" fillId="2" borderId="2" xfId="0" applyNumberFormat="1" applyFont="1" applyFill="1" applyBorder="1" applyAlignment="1">
      <alignment vertical="top" wrapText="1"/>
    </xf>
    <xf numFmtId="0" fontId="3" fillId="0" borderId="0" xfId="0" applyFont="1" applyAlignment="1">
      <alignment wrapText="1"/>
    </xf>
    <xf numFmtId="165" fontId="7" fillId="2" borderId="2" xfId="0" applyNumberFormat="1" applyFont="1" applyFill="1" applyBorder="1" applyAlignment="1">
      <alignment vertical="top" wrapText="1"/>
    </xf>
    <xf numFmtId="0" fontId="2" fillId="2" borderId="2" xfId="0" applyFont="1" applyFill="1" applyBorder="1" applyAlignment="1">
      <alignment vertical="top" wrapText="1"/>
    </xf>
    <xf numFmtId="0" fontId="7" fillId="0" borderId="2" xfId="0" applyNumberFormat="1" applyFont="1" applyBorder="1" applyAlignment="1">
      <alignment horizontal="center" vertical="top" wrapText="1"/>
    </xf>
    <xf numFmtId="0" fontId="7" fillId="0" borderId="2" xfId="0" applyFont="1" applyBorder="1" applyAlignment="1">
      <alignment horizontal="left" vertical="top" wrapText="1"/>
    </xf>
    <xf numFmtId="0" fontId="7" fillId="0" borderId="2" xfId="0" applyNumberFormat="1" applyFont="1" applyBorder="1" applyAlignment="1">
      <alignment horizontal="center" vertical="top" wrapText="1"/>
    </xf>
    <xf numFmtId="0" fontId="3" fillId="0" borderId="3" xfId="0" applyFont="1" applyBorder="1" applyAlignment="1">
      <alignment horizontal="center" vertical="center"/>
    </xf>
    <xf numFmtId="0" fontId="3" fillId="0" borderId="3" xfId="0" applyFont="1" applyBorder="1" applyAlignment="1">
      <alignment horizontal="center"/>
    </xf>
    <xf numFmtId="2" fontId="7" fillId="0" borderId="3" xfId="0" applyNumberFormat="1" applyFont="1" applyFill="1" applyBorder="1" applyAlignment="1">
      <alignment horizontal="right" vertical="top" wrapText="1"/>
    </xf>
    <xf numFmtId="2" fontId="2" fillId="0" borderId="3" xfId="0" applyNumberFormat="1" applyFont="1" applyBorder="1" applyAlignment="1">
      <alignment horizontal="right" vertical="top" wrapText="1"/>
    </xf>
    <xf numFmtId="2" fontId="2" fillId="0" borderId="3" xfId="0" applyNumberFormat="1" applyFont="1" applyBorder="1" applyAlignment="1">
      <alignment horizontal="right" vertical="top"/>
    </xf>
    <xf numFmtId="0" fontId="3" fillId="0" borderId="3" xfId="0" applyFont="1" applyBorder="1"/>
    <xf numFmtId="164" fontId="7" fillId="0" borderId="3" xfId="0" applyNumberFormat="1" applyFont="1" applyFill="1" applyBorder="1" applyAlignment="1">
      <alignment horizontal="right" vertical="top" wrapText="1"/>
    </xf>
    <xf numFmtId="164" fontId="2" fillId="0" borderId="3" xfId="0" applyNumberFormat="1" applyFont="1" applyBorder="1" applyAlignment="1">
      <alignment horizontal="right" vertical="top" wrapText="1"/>
    </xf>
    <xf numFmtId="164" fontId="2" fillId="0" borderId="3" xfId="0" applyNumberFormat="1" applyFont="1" applyBorder="1" applyAlignment="1">
      <alignment horizontal="right" vertical="top"/>
    </xf>
    <xf numFmtId="166" fontId="2" fillId="2" borderId="3" xfId="0" applyNumberFormat="1" applyFont="1" applyFill="1" applyBorder="1" applyAlignment="1">
      <alignment horizontal="right" vertical="center" wrapText="1"/>
    </xf>
    <xf numFmtId="0" fontId="8" fillId="0" borderId="2" xfId="0" applyFont="1" applyBorder="1" applyAlignment="1">
      <alignment wrapText="1"/>
    </xf>
    <xf numFmtId="0" fontId="3" fillId="0" borderId="2" xfId="0" applyFont="1" applyBorder="1" applyAlignment="1">
      <alignment vertical="top"/>
    </xf>
    <xf numFmtId="0" fontId="3" fillId="0" borderId="2" xfId="0" applyFont="1" applyBorder="1" applyAlignment="1">
      <alignment horizontal="center"/>
    </xf>
    <xf numFmtId="0" fontId="7" fillId="0" borderId="2"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1"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3" fillId="0" borderId="0" xfId="0" applyFont="1" applyFill="1" applyAlignment="1">
      <alignment wrapText="1"/>
    </xf>
    <xf numFmtId="0" fontId="3" fillId="0" borderId="0" xfId="0" applyFont="1" applyAlignment="1">
      <alignment wrapText="1"/>
    </xf>
    <xf numFmtId="0" fontId="6" fillId="0" borderId="2" xfId="0" applyFont="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5" fillId="0" borderId="0" xfId="0" applyFont="1" applyAlignment="1">
      <alignment horizontal="center" vertical="center"/>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5" xfId="0" applyBorder="1" applyAlignment="1">
      <alignmen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tabSelected="1" workbookViewId="0">
      <selection activeCell="O122" sqref="O122"/>
    </sheetView>
  </sheetViews>
  <sheetFormatPr defaultRowHeight="14.25" x14ac:dyDescent="0.2"/>
  <cols>
    <col min="1" max="1" width="9.140625" style="5"/>
    <col min="2" max="2" width="26.28515625" style="5" customWidth="1"/>
    <col min="3" max="3" width="31.85546875" style="5" customWidth="1"/>
    <col min="4" max="4" width="9.140625" style="5"/>
    <col min="5" max="5" width="15.42578125" style="5" customWidth="1"/>
    <col min="6" max="6" width="16.28515625" style="5" customWidth="1"/>
    <col min="7" max="8" width="9.140625" style="5"/>
    <col min="9" max="9" width="13" style="5" customWidth="1"/>
    <col min="10" max="10" width="13.28515625" style="5" customWidth="1"/>
    <col min="11" max="11" width="15.28515625" style="5" customWidth="1"/>
    <col min="12" max="12" width="14.85546875" style="5" customWidth="1"/>
    <col min="13" max="14" width="14.140625" style="5" customWidth="1"/>
    <col min="15" max="15" width="13.85546875" style="5" customWidth="1"/>
    <col min="16" max="16" width="15.85546875" style="5" customWidth="1"/>
    <col min="17" max="17" width="12.28515625" style="5" customWidth="1"/>
    <col min="18" max="16384" width="9.140625" style="5"/>
  </cols>
  <sheetData>
    <row r="1" spans="1:17" ht="18" x14ac:dyDescent="0.25">
      <c r="A1" s="4"/>
      <c r="J1" s="6" t="s">
        <v>26</v>
      </c>
      <c r="K1" s="6"/>
      <c r="L1" s="6"/>
      <c r="O1" s="7"/>
      <c r="P1" s="7"/>
    </row>
    <row r="2" spans="1:17" ht="57.75" customHeight="1" x14ac:dyDescent="0.25">
      <c r="A2" s="4"/>
      <c r="J2" s="60" t="s">
        <v>63</v>
      </c>
      <c r="K2" s="61"/>
      <c r="L2" s="61"/>
      <c r="M2" s="61"/>
      <c r="N2" s="36"/>
      <c r="O2" s="7"/>
      <c r="P2" s="7"/>
    </row>
    <row r="3" spans="1:17" ht="48" customHeight="1" x14ac:dyDescent="0.25">
      <c r="A3" s="4"/>
      <c r="J3" s="8"/>
      <c r="K3" s="9"/>
      <c r="L3" s="9"/>
      <c r="M3" s="9"/>
      <c r="N3" s="36"/>
      <c r="O3" s="7"/>
      <c r="P3" s="7"/>
    </row>
    <row r="4" spans="1:17" ht="18" hidden="1" x14ac:dyDescent="0.25">
      <c r="A4" s="4"/>
      <c r="J4" s="6"/>
      <c r="K4" s="6"/>
      <c r="L4" s="6"/>
      <c r="O4" s="7"/>
      <c r="P4" s="7"/>
    </row>
    <row r="5" spans="1:17" ht="18" x14ac:dyDescent="0.25">
      <c r="A5" s="65" t="s">
        <v>46</v>
      </c>
      <c r="B5" s="65"/>
      <c r="C5" s="65"/>
      <c r="D5" s="65"/>
      <c r="E5" s="65"/>
      <c r="F5" s="65"/>
      <c r="G5" s="65"/>
      <c r="H5" s="65"/>
      <c r="I5" s="65"/>
      <c r="J5" s="65"/>
      <c r="K5" s="65"/>
      <c r="L5" s="10"/>
      <c r="O5" s="7"/>
      <c r="P5" s="7"/>
    </row>
    <row r="6" spans="1:17" ht="33" customHeight="1" x14ac:dyDescent="0.25">
      <c r="A6" s="66" t="s">
        <v>62</v>
      </c>
      <c r="B6" s="66"/>
      <c r="C6" s="66"/>
      <c r="D6" s="66"/>
      <c r="E6" s="66"/>
      <c r="F6" s="66"/>
      <c r="G6" s="66"/>
      <c r="H6" s="66"/>
      <c r="I6" s="66"/>
      <c r="J6" s="66"/>
      <c r="K6" s="66"/>
      <c r="L6" s="11"/>
      <c r="O6" s="7"/>
      <c r="P6" s="7"/>
    </row>
    <row r="7" spans="1:17" ht="20.45" customHeight="1" x14ac:dyDescent="0.25">
      <c r="A7" s="12"/>
      <c r="B7" s="12"/>
      <c r="C7" s="12"/>
      <c r="D7" s="12"/>
      <c r="E7" s="12"/>
      <c r="F7" s="12"/>
      <c r="G7" s="12"/>
      <c r="H7" s="12"/>
      <c r="I7" s="13"/>
      <c r="J7" s="11"/>
      <c r="K7" s="11"/>
      <c r="L7" s="11"/>
      <c r="O7" s="7"/>
      <c r="P7" s="7"/>
    </row>
    <row r="8" spans="1:17" ht="81.75" customHeight="1" x14ac:dyDescent="0.25">
      <c r="A8" s="67" t="s">
        <v>0</v>
      </c>
      <c r="B8" s="67" t="s">
        <v>1</v>
      </c>
      <c r="C8" s="67" t="s">
        <v>2</v>
      </c>
      <c r="D8" s="67" t="s">
        <v>3</v>
      </c>
      <c r="E8" s="67" t="s">
        <v>4</v>
      </c>
      <c r="F8" s="67"/>
      <c r="G8" s="67" t="s">
        <v>5</v>
      </c>
      <c r="H8" s="67"/>
      <c r="I8" s="68" t="s">
        <v>6</v>
      </c>
      <c r="J8" s="69"/>
      <c r="K8" s="69"/>
      <c r="L8" s="69"/>
      <c r="M8" s="69"/>
      <c r="N8" s="69"/>
      <c r="O8" s="69"/>
      <c r="P8" s="69"/>
      <c r="Q8" s="70"/>
    </row>
    <row r="9" spans="1:17" ht="87.75" customHeight="1" x14ac:dyDescent="0.2">
      <c r="A9" s="67"/>
      <c r="B9" s="67"/>
      <c r="C9" s="67"/>
      <c r="D9" s="67"/>
      <c r="E9" s="14" t="s">
        <v>7</v>
      </c>
      <c r="F9" s="14" t="s">
        <v>8</v>
      </c>
      <c r="G9" s="14" t="s">
        <v>9</v>
      </c>
      <c r="H9" s="14" t="s">
        <v>10</v>
      </c>
      <c r="I9" s="14" t="s">
        <v>11</v>
      </c>
      <c r="J9" s="15">
        <v>2020</v>
      </c>
      <c r="K9" s="15">
        <v>2021</v>
      </c>
      <c r="L9" s="15">
        <v>2022</v>
      </c>
      <c r="M9" s="15">
        <v>2023</v>
      </c>
      <c r="N9" s="15">
        <v>2024</v>
      </c>
      <c r="O9" s="42">
        <v>2025</v>
      </c>
      <c r="P9" s="16">
        <v>2026</v>
      </c>
      <c r="Q9" s="16">
        <v>2027</v>
      </c>
    </row>
    <row r="10" spans="1:17" x14ac:dyDescent="0.2">
      <c r="A10" s="14">
        <v>1</v>
      </c>
      <c r="B10" s="16">
        <v>2</v>
      </c>
      <c r="C10" s="16">
        <v>3</v>
      </c>
      <c r="D10" s="16">
        <v>4</v>
      </c>
      <c r="E10" s="16">
        <v>5</v>
      </c>
      <c r="F10" s="16">
        <v>6</v>
      </c>
      <c r="G10" s="16">
        <v>7</v>
      </c>
      <c r="H10" s="16">
        <v>8</v>
      </c>
      <c r="I10" s="16">
        <v>9</v>
      </c>
      <c r="J10" s="17">
        <v>11</v>
      </c>
      <c r="K10" s="17">
        <v>12</v>
      </c>
      <c r="L10" s="17">
        <v>13</v>
      </c>
      <c r="M10" s="17">
        <v>14</v>
      </c>
      <c r="N10" s="17">
        <v>15</v>
      </c>
      <c r="O10" s="43">
        <v>16</v>
      </c>
      <c r="P10" s="54">
        <v>17</v>
      </c>
      <c r="Q10" s="54">
        <v>18</v>
      </c>
    </row>
    <row r="11" spans="1:17" x14ac:dyDescent="0.2">
      <c r="A11" s="14"/>
      <c r="B11" s="62" t="s">
        <v>64</v>
      </c>
      <c r="C11" s="63"/>
      <c r="D11" s="63"/>
      <c r="E11" s="63"/>
      <c r="F11" s="63"/>
      <c r="G11" s="63"/>
      <c r="H11" s="63"/>
      <c r="I11" s="63"/>
      <c r="J11" s="63"/>
      <c r="K11" s="63"/>
      <c r="L11" s="63"/>
      <c r="M11" s="63"/>
      <c r="N11" s="63"/>
      <c r="O11" s="64"/>
      <c r="P11" s="27"/>
      <c r="Q11" s="27"/>
    </row>
    <row r="12" spans="1:17" ht="231" customHeight="1" x14ac:dyDescent="0.2">
      <c r="A12" s="16">
        <v>1</v>
      </c>
      <c r="B12" s="18" t="s">
        <v>17</v>
      </c>
      <c r="C12" s="18" t="s">
        <v>49</v>
      </c>
      <c r="D12" s="18"/>
      <c r="E12" s="26">
        <f>E15+E16+E14</f>
        <v>22427.73992</v>
      </c>
      <c r="F12" s="19">
        <f>F15+F16+F14</f>
        <v>22427.73992</v>
      </c>
      <c r="G12" s="56">
        <v>2020</v>
      </c>
      <c r="H12" s="56">
        <v>2027</v>
      </c>
      <c r="I12" s="19">
        <f>J12+K12+L12+M12+N12+O12+Q12+P12</f>
        <v>22427.73992</v>
      </c>
      <c r="J12" s="20">
        <f>J14+J15+J16+J17</f>
        <v>2330.5250000000001</v>
      </c>
      <c r="K12" s="20">
        <f>K14+K15+K16+K17</f>
        <v>0</v>
      </c>
      <c r="L12" s="20">
        <v>0</v>
      </c>
      <c r="M12" s="21">
        <f t="shared" ref="M12:O12" si="0">M14+M15+M16+M17</f>
        <v>3939.62</v>
      </c>
      <c r="N12" s="21">
        <f t="shared" ref="N12" si="1">N14+N15+N16+N17</f>
        <v>4157.5949199999995</v>
      </c>
      <c r="O12" s="44">
        <f t="shared" si="0"/>
        <v>3500</v>
      </c>
      <c r="P12" s="21">
        <f t="shared" ref="P12:Q12" si="2">P14+P15+P16+P17</f>
        <v>4000</v>
      </c>
      <c r="Q12" s="21">
        <f t="shared" si="2"/>
        <v>4500</v>
      </c>
    </row>
    <row r="13" spans="1:17" ht="21.75" customHeight="1" x14ac:dyDescent="0.2">
      <c r="A13" s="16">
        <v>2</v>
      </c>
      <c r="B13" s="18" t="s">
        <v>12</v>
      </c>
      <c r="C13" s="18"/>
      <c r="D13" s="18"/>
      <c r="E13" s="19">
        <f>F13</f>
        <v>22427.73992</v>
      </c>
      <c r="F13" s="19">
        <f>I13</f>
        <v>22427.73992</v>
      </c>
      <c r="G13" s="56"/>
      <c r="H13" s="56"/>
      <c r="I13" s="19">
        <f>J13+K13+L13+M13+N13+O13+Q13+P13</f>
        <v>22427.73992</v>
      </c>
      <c r="J13" s="22">
        <f t="shared" ref="J13:O13" si="3">J14+J15+J16+J17</f>
        <v>2330.5250000000001</v>
      </c>
      <c r="K13" s="22">
        <f t="shared" si="3"/>
        <v>0</v>
      </c>
      <c r="L13" s="22">
        <f t="shared" si="3"/>
        <v>0</v>
      </c>
      <c r="M13" s="23">
        <f t="shared" si="3"/>
        <v>3939.62</v>
      </c>
      <c r="N13" s="23">
        <f t="shared" ref="N13" si="4">N14+N15+N16+N17</f>
        <v>4157.5949199999995</v>
      </c>
      <c r="O13" s="45">
        <f t="shared" si="3"/>
        <v>3500</v>
      </c>
      <c r="P13" s="23">
        <f t="shared" ref="P13:Q13" si="5">P14+P15+P16+P17</f>
        <v>4000</v>
      </c>
      <c r="Q13" s="23">
        <f t="shared" si="5"/>
        <v>4500</v>
      </c>
    </row>
    <row r="14" spans="1:17" ht="17.25" customHeight="1" x14ac:dyDescent="0.2">
      <c r="A14" s="16">
        <v>3</v>
      </c>
      <c r="B14" s="24" t="s">
        <v>13</v>
      </c>
      <c r="C14" s="24"/>
      <c r="D14" s="24"/>
      <c r="E14" s="19">
        <f>J14+K14+L14+M14+O14</f>
        <v>0</v>
      </c>
      <c r="F14" s="19">
        <f>J14+K14+L14+M14+O14</f>
        <v>0</v>
      </c>
      <c r="G14" s="56"/>
      <c r="H14" s="56"/>
      <c r="I14" s="19">
        <f t="shared" ref="I14:I17" si="6">+J14+K14+L14+M14+O14</f>
        <v>0</v>
      </c>
      <c r="J14" s="20">
        <v>0</v>
      </c>
      <c r="K14" s="20">
        <v>0</v>
      </c>
      <c r="L14" s="20">
        <v>0</v>
      </c>
      <c r="M14" s="25">
        <v>0</v>
      </c>
      <c r="N14" s="25">
        <v>0</v>
      </c>
      <c r="O14" s="46">
        <v>0</v>
      </c>
      <c r="P14" s="25">
        <v>0</v>
      </c>
      <c r="Q14" s="25">
        <v>0</v>
      </c>
    </row>
    <row r="15" spans="1:17" ht="16.149999999999999" customHeight="1" x14ac:dyDescent="0.2">
      <c r="A15" s="16">
        <v>4</v>
      </c>
      <c r="B15" s="18" t="s">
        <v>14</v>
      </c>
      <c r="C15" s="18"/>
      <c r="D15" s="18"/>
      <c r="E15" s="19">
        <f>J15+K15+L15+M15+O15</f>
        <v>0</v>
      </c>
      <c r="F15" s="19">
        <f>J15+K15+L15+M15+O15</f>
        <v>0</v>
      </c>
      <c r="G15" s="56"/>
      <c r="H15" s="56"/>
      <c r="I15" s="19">
        <f t="shared" si="6"/>
        <v>0</v>
      </c>
      <c r="J15" s="20">
        <v>0</v>
      </c>
      <c r="K15" s="20">
        <v>0</v>
      </c>
      <c r="L15" s="20">
        <v>0</v>
      </c>
      <c r="M15" s="25">
        <v>0</v>
      </c>
      <c r="N15" s="25">
        <v>0</v>
      </c>
      <c r="O15" s="46">
        <v>0</v>
      </c>
      <c r="P15" s="25">
        <v>0</v>
      </c>
      <c r="Q15" s="25">
        <v>0</v>
      </c>
    </row>
    <row r="16" spans="1:17" ht="18.600000000000001" customHeight="1" x14ac:dyDescent="0.2">
      <c r="A16" s="16">
        <v>5</v>
      </c>
      <c r="B16" s="18" t="s">
        <v>15</v>
      </c>
      <c r="C16" s="18"/>
      <c r="D16" s="18"/>
      <c r="E16" s="19">
        <f>F16</f>
        <v>22427.73992</v>
      </c>
      <c r="F16" s="19">
        <f>I16</f>
        <v>22427.73992</v>
      </c>
      <c r="G16" s="56"/>
      <c r="H16" s="56"/>
      <c r="I16" s="19">
        <f>J16+K16+L16+M16+N16+O16+Q16+P16</f>
        <v>22427.73992</v>
      </c>
      <c r="J16" s="26">
        <v>2330.5250000000001</v>
      </c>
      <c r="K16" s="20">
        <v>0</v>
      </c>
      <c r="L16" s="20">
        <v>0</v>
      </c>
      <c r="M16" s="25">
        <v>3939.62</v>
      </c>
      <c r="N16" s="25">
        <v>4157.5949199999995</v>
      </c>
      <c r="O16" s="46">
        <v>3500</v>
      </c>
      <c r="P16" s="25">
        <v>4000</v>
      </c>
      <c r="Q16" s="25">
        <v>4500</v>
      </c>
    </row>
    <row r="17" spans="1:17" ht="18.600000000000001" customHeight="1" x14ac:dyDescent="0.2">
      <c r="A17" s="16">
        <v>6</v>
      </c>
      <c r="B17" s="24" t="s">
        <v>16</v>
      </c>
      <c r="C17" s="24"/>
      <c r="D17" s="24"/>
      <c r="E17" s="19">
        <f>J17+K17+L17+M17+O17</f>
        <v>0</v>
      </c>
      <c r="F17" s="19">
        <f>J17+K17+L17+M17+O17</f>
        <v>0</v>
      </c>
      <c r="G17" s="56"/>
      <c r="H17" s="56"/>
      <c r="I17" s="19">
        <f t="shared" si="6"/>
        <v>0</v>
      </c>
      <c r="J17" s="20">
        <v>0</v>
      </c>
      <c r="K17" s="20">
        <v>0</v>
      </c>
      <c r="L17" s="20">
        <v>0</v>
      </c>
      <c r="M17" s="25">
        <v>0</v>
      </c>
      <c r="N17" s="25">
        <v>0</v>
      </c>
      <c r="O17" s="46">
        <v>0</v>
      </c>
      <c r="P17" s="25">
        <v>0</v>
      </c>
      <c r="Q17" s="25">
        <v>0</v>
      </c>
    </row>
    <row r="18" spans="1:17" ht="15" x14ac:dyDescent="0.2">
      <c r="A18" s="16">
        <v>7</v>
      </c>
      <c r="B18" s="1" t="s">
        <v>65</v>
      </c>
      <c r="C18" s="27"/>
      <c r="D18" s="27"/>
      <c r="E18" s="27"/>
      <c r="F18" s="27"/>
      <c r="G18" s="27"/>
      <c r="H18" s="27"/>
      <c r="I18" s="27"/>
      <c r="J18" s="27"/>
      <c r="K18" s="27"/>
      <c r="L18" s="27"/>
      <c r="M18" s="27"/>
      <c r="N18" s="27"/>
      <c r="O18" s="47"/>
      <c r="P18" s="27"/>
      <c r="Q18" s="27"/>
    </row>
    <row r="19" spans="1:17" ht="115.5" customHeight="1" x14ac:dyDescent="0.2">
      <c r="A19" s="16">
        <v>8</v>
      </c>
      <c r="B19" s="18" t="s">
        <v>50</v>
      </c>
      <c r="C19" s="18" t="s">
        <v>48</v>
      </c>
      <c r="D19" s="18"/>
      <c r="E19" s="37">
        <f>E22+E23+E21</f>
        <v>161000</v>
      </c>
      <c r="F19" s="33">
        <f>F22+F23+F21</f>
        <v>161000</v>
      </c>
      <c r="G19" s="56">
        <v>2023</v>
      </c>
      <c r="H19" s="56">
        <v>2025</v>
      </c>
      <c r="I19" s="28">
        <f>+J19+K19+L19+M19+O19+N19</f>
        <v>52000</v>
      </c>
      <c r="J19" s="29">
        <f>J21+J22+J23+J24</f>
        <v>0</v>
      </c>
      <c r="K19" s="29">
        <f>K21+K22+K23+K24</f>
        <v>0</v>
      </c>
      <c r="L19" s="29">
        <f>L21+L22+L23+L24</f>
        <v>0</v>
      </c>
      <c r="M19" s="30">
        <f t="shared" ref="M19:O19" si="7">M21+M22+M23+M24</f>
        <v>1000</v>
      </c>
      <c r="N19" s="30">
        <f t="shared" si="7"/>
        <v>0</v>
      </c>
      <c r="O19" s="48">
        <f t="shared" si="7"/>
        <v>51000</v>
      </c>
      <c r="P19" s="30">
        <f t="shared" ref="P19:Q19" si="8">P21+P22+P23+P24</f>
        <v>109000</v>
      </c>
      <c r="Q19" s="30">
        <f t="shared" si="8"/>
        <v>0</v>
      </c>
    </row>
    <row r="20" spans="1:17" ht="21.75" customHeight="1" x14ac:dyDescent="0.2">
      <c r="A20" s="16">
        <v>9</v>
      </c>
      <c r="B20" s="18" t="s">
        <v>51</v>
      </c>
      <c r="C20" s="18"/>
      <c r="D20" s="18"/>
      <c r="E20" s="33">
        <f>F20</f>
        <v>161000</v>
      </c>
      <c r="F20" s="33">
        <f>I20</f>
        <v>161000</v>
      </c>
      <c r="G20" s="56"/>
      <c r="H20" s="56"/>
      <c r="I20" s="28">
        <f>+J20+K20+L20+M20+O20+N20+P20</f>
        <v>161000</v>
      </c>
      <c r="J20" s="31">
        <f t="shared" ref="J20:O20" si="9">J21+J22+J23+J24</f>
        <v>0</v>
      </c>
      <c r="K20" s="31">
        <f t="shared" si="9"/>
        <v>0</v>
      </c>
      <c r="L20" s="31">
        <f t="shared" si="9"/>
        <v>0</v>
      </c>
      <c r="M20" s="32">
        <f t="shared" si="9"/>
        <v>1000</v>
      </c>
      <c r="N20" s="32">
        <f t="shared" si="9"/>
        <v>0</v>
      </c>
      <c r="O20" s="49">
        <f t="shared" si="9"/>
        <v>51000</v>
      </c>
      <c r="P20" s="32">
        <f t="shared" ref="P20:Q20" si="10">P21+P22+P23+P24</f>
        <v>109000</v>
      </c>
      <c r="Q20" s="32">
        <f t="shared" si="10"/>
        <v>0</v>
      </c>
    </row>
    <row r="21" spans="1:17" ht="17.25" customHeight="1" x14ac:dyDescent="0.2">
      <c r="A21" s="16">
        <v>10</v>
      </c>
      <c r="B21" s="24" t="s">
        <v>13</v>
      </c>
      <c r="C21" s="24"/>
      <c r="D21" s="24"/>
      <c r="E21" s="33">
        <f>J21+K21+L21+M21+O21</f>
        <v>0</v>
      </c>
      <c r="F21" s="33">
        <f>J21+K21+L21+M21+O21</f>
        <v>0</v>
      </c>
      <c r="G21" s="56"/>
      <c r="H21" s="56"/>
      <c r="I21" s="28">
        <f t="shared" ref="I21:I24" si="11">+J21+K21+L21+M21+O21</f>
        <v>0</v>
      </c>
      <c r="J21" s="29">
        <v>0</v>
      </c>
      <c r="K21" s="29">
        <v>0</v>
      </c>
      <c r="L21" s="29">
        <v>0</v>
      </c>
      <c r="M21" s="34">
        <v>0</v>
      </c>
      <c r="N21" s="34">
        <v>0</v>
      </c>
      <c r="O21" s="50">
        <v>0</v>
      </c>
      <c r="P21" s="34">
        <v>0</v>
      </c>
      <c r="Q21" s="34">
        <v>0</v>
      </c>
    </row>
    <row r="22" spans="1:17" ht="16.149999999999999" customHeight="1" x14ac:dyDescent="0.2">
      <c r="A22" s="16">
        <v>11</v>
      </c>
      <c r="B22" s="18" t="s">
        <v>14</v>
      </c>
      <c r="C22" s="18"/>
      <c r="D22" s="18"/>
      <c r="E22" s="33">
        <f>J22+K22+L22+M22+O22</f>
        <v>0</v>
      </c>
      <c r="F22" s="33">
        <f>J22+K22+L22+M22+O22</f>
        <v>0</v>
      </c>
      <c r="G22" s="56"/>
      <c r="H22" s="56"/>
      <c r="I22" s="28">
        <f t="shared" si="11"/>
        <v>0</v>
      </c>
      <c r="J22" s="29">
        <v>0</v>
      </c>
      <c r="K22" s="29">
        <v>0</v>
      </c>
      <c r="L22" s="29">
        <v>0</v>
      </c>
      <c r="M22" s="34">
        <v>0</v>
      </c>
      <c r="N22" s="34">
        <v>0</v>
      </c>
      <c r="O22" s="50">
        <v>0</v>
      </c>
      <c r="P22" s="34">
        <v>0</v>
      </c>
      <c r="Q22" s="34">
        <v>0</v>
      </c>
    </row>
    <row r="23" spans="1:17" ht="18.600000000000001" customHeight="1" x14ac:dyDescent="0.2">
      <c r="A23" s="16">
        <v>12</v>
      </c>
      <c r="B23" s="18" t="s">
        <v>15</v>
      </c>
      <c r="C23" s="18"/>
      <c r="D23" s="18"/>
      <c r="E23" s="33">
        <f>F23</f>
        <v>161000</v>
      </c>
      <c r="F23" s="33">
        <f>I23</f>
        <v>161000</v>
      </c>
      <c r="G23" s="56"/>
      <c r="H23" s="56"/>
      <c r="I23" s="28">
        <f>+J23+K23+L23+M23+O23+N23+P23</f>
        <v>161000</v>
      </c>
      <c r="J23" s="35">
        <v>0</v>
      </c>
      <c r="K23" s="29">
        <v>0</v>
      </c>
      <c r="L23" s="29">
        <v>0</v>
      </c>
      <c r="M23" s="34">
        <v>1000</v>
      </c>
      <c r="N23" s="34">
        <v>0</v>
      </c>
      <c r="O23" s="50">
        <v>51000</v>
      </c>
      <c r="P23" s="34">
        <v>109000</v>
      </c>
      <c r="Q23" s="34">
        <v>0</v>
      </c>
    </row>
    <row r="24" spans="1:17" ht="18.600000000000001" customHeight="1" x14ac:dyDescent="0.2">
      <c r="A24" s="16">
        <v>13</v>
      </c>
      <c r="B24" s="24" t="s">
        <v>16</v>
      </c>
      <c r="C24" s="24"/>
      <c r="D24" s="24"/>
      <c r="E24" s="33">
        <f>J24+K24+L24+M24+O24</f>
        <v>0</v>
      </c>
      <c r="F24" s="33">
        <f>J24+K24+L24+M24+O24</f>
        <v>0</v>
      </c>
      <c r="G24" s="56"/>
      <c r="H24" s="56"/>
      <c r="I24" s="28">
        <f t="shared" si="11"/>
        <v>0</v>
      </c>
      <c r="J24" s="29">
        <v>0</v>
      </c>
      <c r="K24" s="29">
        <v>0</v>
      </c>
      <c r="L24" s="29">
        <v>0</v>
      </c>
      <c r="M24" s="34">
        <v>0</v>
      </c>
      <c r="N24" s="34">
        <v>0</v>
      </c>
      <c r="O24" s="50">
        <v>0</v>
      </c>
      <c r="P24" s="34">
        <v>0</v>
      </c>
      <c r="Q24" s="34">
        <v>0</v>
      </c>
    </row>
    <row r="25" spans="1:17" ht="18.600000000000001" customHeight="1" x14ac:dyDescent="0.2">
      <c r="A25" s="16">
        <v>14</v>
      </c>
      <c r="B25" s="24"/>
      <c r="C25" s="24"/>
      <c r="D25" s="24"/>
      <c r="E25" s="19"/>
      <c r="F25" s="19"/>
      <c r="G25" s="41"/>
      <c r="H25" s="41"/>
      <c r="I25" s="19"/>
      <c r="J25" s="20"/>
      <c r="K25" s="20"/>
      <c r="L25" s="20"/>
      <c r="M25" s="25"/>
      <c r="N25" s="25"/>
      <c r="O25" s="46"/>
      <c r="P25" s="27"/>
      <c r="Q25" s="27"/>
    </row>
    <row r="26" spans="1:17" ht="15" x14ac:dyDescent="0.2">
      <c r="A26" s="16">
        <v>15</v>
      </c>
      <c r="B26" s="1" t="s">
        <v>66</v>
      </c>
      <c r="C26" s="27"/>
      <c r="D26" s="27"/>
      <c r="E26" s="27"/>
      <c r="F26" s="27"/>
      <c r="G26" s="27"/>
      <c r="H26" s="27"/>
      <c r="I26" s="27"/>
      <c r="J26" s="27"/>
      <c r="K26" s="27"/>
      <c r="L26" s="27"/>
      <c r="M26" s="27"/>
      <c r="N26" s="27"/>
      <c r="O26" s="47"/>
      <c r="P26" s="27"/>
      <c r="Q26" s="27"/>
    </row>
    <row r="27" spans="1:17" ht="81" customHeight="1" x14ac:dyDescent="0.2">
      <c r="A27" s="16">
        <v>16</v>
      </c>
      <c r="B27" s="18" t="s">
        <v>52</v>
      </c>
      <c r="C27" s="18" t="s">
        <v>18</v>
      </c>
      <c r="D27" s="18"/>
      <c r="E27" s="37">
        <f>E30+E31+E29</f>
        <v>17781.230000000003</v>
      </c>
      <c r="F27" s="33">
        <f>F30+F31+F29</f>
        <v>17781.230000000003</v>
      </c>
      <c r="G27" s="56">
        <v>2020</v>
      </c>
      <c r="H27" s="56">
        <v>2025</v>
      </c>
      <c r="I27" s="28">
        <f t="shared" ref="I27:I44" si="12">+J27+K27+L27+M27+O27</f>
        <v>17781.230000000003</v>
      </c>
      <c r="J27" s="29">
        <f>J29+J30+J31+J32</f>
        <v>7459.9000000000005</v>
      </c>
      <c r="K27" s="29">
        <f>K29+K30+K31+K32</f>
        <v>512.13</v>
      </c>
      <c r="L27" s="29">
        <f>L29+L30+L31+L32</f>
        <v>0</v>
      </c>
      <c r="M27" s="30">
        <f t="shared" ref="M27:O27" si="13">M29+M30+M31+M32</f>
        <v>0</v>
      </c>
      <c r="N27" s="30">
        <f t="shared" ref="N27" si="14">N29+N30+N31+N32</f>
        <v>0</v>
      </c>
      <c r="O27" s="48">
        <f t="shared" si="13"/>
        <v>9809.2000000000007</v>
      </c>
      <c r="P27" s="30">
        <f t="shared" ref="P27:Q27" si="15">P29+P30+P31+P32</f>
        <v>0</v>
      </c>
      <c r="Q27" s="30">
        <f t="shared" si="15"/>
        <v>0</v>
      </c>
    </row>
    <row r="28" spans="1:17" ht="21.75" customHeight="1" x14ac:dyDescent="0.2">
      <c r="A28" s="16">
        <v>17</v>
      </c>
      <c r="B28" s="18" t="s">
        <v>22</v>
      </c>
      <c r="C28" s="18"/>
      <c r="D28" s="18"/>
      <c r="E28" s="33">
        <f>J28+K28+L28+M28+O28</f>
        <v>17781.230000000003</v>
      </c>
      <c r="F28" s="33">
        <f>J28+K28+L28+M28+O28</f>
        <v>17781.230000000003</v>
      </c>
      <c r="G28" s="56"/>
      <c r="H28" s="56"/>
      <c r="I28" s="28">
        <f t="shared" si="12"/>
        <v>17781.230000000003</v>
      </c>
      <c r="J28" s="31">
        <f t="shared" ref="J28:O28" si="16">J29+J30+J31+J32</f>
        <v>7459.9000000000005</v>
      </c>
      <c r="K28" s="31">
        <f t="shared" si="16"/>
        <v>512.13</v>
      </c>
      <c r="L28" s="31">
        <f t="shared" si="16"/>
        <v>0</v>
      </c>
      <c r="M28" s="32">
        <f t="shared" si="16"/>
        <v>0</v>
      </c>
      <c r="N28" s="32">
        <f t="shared" ref="N28" si="17">N29+N30+N31+N32</f>
        <v>0</v>
      </c>
      <c r="O28" s="49">
        <f t="shared" si="16"/>
        <v>9809.2000000000007</v>
      </c>
      <c r="P28" s="32">
        <f t="shared" ref="P28:Q28" si="18">P29+P30+P31+P32</f>
        <v>0</v>
      </c>
      <c r="Q28" s="32">
        <f t="shared" si="18"/>
        <v>0</v>
      </c>
    </row>
    <row r="29" spans="1:17" ht="17.25" customHeight="1" x14ac:dyDescent="0.2">
      <c r="A29" s="16">
        <v>18</v>
      </c>
      <c r="B29" s="24" t="s">
        <v>13</v>
      </c>
      <c r="C29" s="24"/>
      <c r="D29" s="24"/>
      <c r="E29" s="33">
        <f>J29+K29+L29+M29+O29</f>
        <v>0</v>
      </c>
      <c r="F29" s="33">
        <f>J29+K29+L29+M29+O29</f>
        <v>0</v>
      </c>
      <c r="G29" s="56"/>
      <c r="H29" s="56"/>
      <c r="I29" s="28">
        <f t="shared" si="12"/>
        <v>0</v>
      </c>
      <c r="J29" s="29">
        <v>0</v>
      </c>
      <c r="K29" s="29">
        <v>0</v>
      </c>
      <c r="L29" s="29">
        <v>0</v>
      </c>
      <c r="M29" s="34">
        <v>0</v>
      </c>
      <c r="N29" s="34">
        <v>0</v>
      </c>
      <c r="O29" s="50">
        <v>0</v>
      </c>
      <c r="P29" s="34">
        <v>0</v>
      </c>
      <c r="Q29" s="34">
        <v>0</v>
      </c>
    </row>
    <row r="30" spans="1:17" ht="16.149999999999999" customHeight="1" x14ac:dyDescent="0.2">
      <c r="A30" s="16">
        <v>19</v>
      </c>
      <c r="B30" s="18" t="s">
        <v>14</v>
      </c>
      <c r="C30" s="18"/>
      <c r="D30" s="18"/>
      <c r="E30" s="33">
        <f>J30+K30+L30+M30+O30</f>
        <v>7577.43</v>
      </c>
      <c r="F30" s="33">
        <f>J30+K30+L30+M30+O30</f>
        <v>7577.43</v>
      </c>
      <c r="G30" s="56"/>
      <c r="H30" s="56"/>
      <c r="I30" s="28">
        <f t="shared" si="12"/>
        <v>7577.43</v>
      </c>
      <c r="J30" s="29">
        <v>7065.3</v>
      </c>
      <c r="K30" s="29">
        <v>512.13</v>
      </c>
      <c r="L30" s="29">
        <v>0</v>
      </c>
      <c r="M30" s="34">
        <v>0</v>
      </c>
      <c r="N30" s="34">
        <v>0</v>
      </c>
      <c r="O30" s="50">
        <v>0</v>
      </c>
      <c r="P30" s="34">
        <v>0</v>
      </c>
      <c r="Q30" s="34">
        <v>0</v>
      </c>
    </row>
    <row r="31" spans="1:17" ht="18.600000000000001" customHeight="1" x14ac:dyDescent="0.2">
      <c r="A31" s="16">
        <v>20</v>
      </c>
      <c r="B31" s="18" t="s">
        <v>15</v>
      </c>
      <c r="C31" s="18"/>
      <c r="D31" s="18"/>
      <c r="E31" s="33">
        <f>J31+K31+L31+M31+O31</f>
        <v>10203.800000000001</v>
      </c>
      <c r="F31" s="33">
        <f>J31+K31+L31+M31+O31</f>
        <v>10203.800000000001</v>
      </c>
      <c r="G31" s="56"/>
      <c r="H31" s="56"/>
      <c r="I31" s="28">
        <f t="shared" si="12"/>
        <v>10203.800000000001</v>
      </c>
      <c r="J31" s="35">
        <v>394.6</v>
      </c>
      <c r="K31" s="29">
        <v>0</v>
      </c>
      <c r="L31" s="29">
        <v>0</v>
      </c>
      <c r="M31" s="34">
        <v>0</v>
      </c>
      <c r="N31" s="34">
        <v>0</v>
      </c>
      <c r="O31" s="50">
        <v>9809.2000000000007</v>
      </c>
      <c r="P31" s="34">
        <v>0</v>
      </c>
      <c r="Q31" s="34">
        <v>0</v>
      </c>
    </row>
    <row r="32" spans="1:17" ht="18.600000000000001" customHeight="1" x14ac:dyDescent="0.2">
      <c r="A32" s="16">
        <v>21</v>
      </c>
      <c r="B32" s="24" t="s">
        <v>16</v>
      </c>
      <c r="C32" s="24"/>
      <c r="D32" s="24"/>
      <c r="E32" s="33">
        <f>J32+K32+L32+M32+O32</f>
        <v>0</v>
      </c>
      <c r="F32" s="33">
        <f>J32+K32+L32+M32+O32</f>
        <v>0</v>
      </c>
      <c r="G32" s="56"/>
      <c r="H32" s="56"/>
      <c r="I32" s="28">
        <f t="shared" si="12"/>
        <v>0</v>
      </c>
      <c r="J32" s="29">
        <v>0</v>
      </c>
      <c r="K32" s="29">
        <v>0</v>
      </c>
      <c r="L32" s="29">
        <v>0</v>
      </c>
      <c r="M32" s="34">
        <v>0</v>
      </c>
      <c r="N32" s="34">
        <v>0</v>
      </c>
      <c r="O32" s="50">
        <v>0</v>
      </c>
      <c r="P32" s="34">
        <v>0</v>
      </c>
      <c r="Q32" s="34">
        <v>0</v>
      </c>
    </row>
    <row r="33" spans="1:17" ht="81" customHeight="1" x14ac:dyDescent="0.2">
      <c r="A33" s="16">
        <v>22</v>
      </c>
      <c r="B33" s="18" t="s">
        <v>53</v>
      </c>
      <c r="C33" s="18" t="s">
        <v>19</v>
      </c>
      <c r="D33" s="18"/>
      <c r="E33" s="37">
        <f>E36+E37+E35</f>
        <v>575.31100000000004</v>
      </c>
      <c r="F33" s="33">
        <f>F36+F37+F35</f>
        <v>575.31100000000004</v>
      </c>
      <c r="G33" s="56">
        <v>2020</v>
      </c>
      <c r="H33" s="56">
        <v>2020</v>
      </c>
      <c r="I33" s="28">
        <f t="shared" si="12"/>
        <v>575.31100000000004</v>
      </c>
      <c r="J33" s="29">
        <f>J35+J36+J37+J38</f>
        <v>575.31100000000004</v>
      </c>
      <c r="K33" s="29">
        <f>K35+K36+K37+K38</f>
        <v>0</v>
      </c>
      <c r="L33" s="29">
        <f>L35+L36+L37+L38</f>
        <v>0</v>
      </c>
      <c r="M33" s="30">
        <f t="shared" ref="M33:O33" si="19">M35+M36+M37+M38</f>
        <v>0</v>
      </c>
      <c r="N33" s="30">
        <f t="shared" ref="N33" si="20">N35+N36+N37+N38</f>
        <v>0</v>
      </c>
      <c r="O33" s="48">
        <f t="shared" si="19"/>
        <v>0</v>
      </c>
      <c r="P33" s="30">
        <f t="shared" ref="P33:Q33" si="21">P35+P36+P37+P38</f>
        <v>0</v>
      </c>
      <c r="Q33" s="30">
        <f t="shared" si="21"/>
        <v>0</v>
      </c>
    </row>
    <row r="34" spans="1:17" ht="21.75" customHeight="1" x14ac:dyDescent="0.2">
      <c r="A34" s="16">
        <v>23</v>
      </c>
      <c r="B34" s="18" t="s">
        <v>23</v>
      </c>
      <c r="C34" s="18"/>
      <c r="D34" s="18"/>
      <c r="E34" s="33">
        <f>J34+K34+L34+M34+O34</f>
        <v>575.31100000000004</v>
      </c>
      <c r="F34" s="33">
        <f>J34+K34+L34+M34+O34</f>
        <v>575.31100000000004</v>
      </c>
      <c r="G34" s="56"/>
      <c r="H34" s="56"/>
      <c r="I34" s="28">
        <f t="shared" si="12"/>
        <v>575.31100000000004</v>
      </c>
      <c r="J34" s="31">
        <f t="shared" ref="J34:O34" si="22">J35+J36+J37+J38</f>
        <v>575.31100000000004</v>
      </c>
      <c r="K34" s="31">
        <f t="shared" si="22"/>
        <v>0</v>
      </c>
      <c r="L34" s="31">
        <f t="shared" si="22"/>
        <v>0</v>
      </c>
      <c r="M34" s="32">
        <f t="shared" si="22"/>
        <v>0</v>
      </c>
      <c r="N34" s="32">
        <f t="shared" ref="N34" si="23">N35+N36+N37+N38</f>
        <v>0</v>
      </c>
      <c r="O34" s="49">
        <f t="shared" si="22"/>
        <v>0</v>
      </c>
      <c r="P34" s="32">
        <f t="shared" ref="P34:Q34" si="24">P35+P36+P37+P38</f>
        <v>0</v>
      </c>
      <c r="Q34" s="32">
        <f t="shared" si="24"/>
        <v>0</v>
      </c>
    </row>
    <row r="35" spans="1:17" ht="17.25" customHeight="1" x14ac:dyDescent="0.2">
      <c r="A35" s="16">
        <v>24</v>
      </c>
      <c r="B35" s="24" t="s">
        <v>13</v>
      </c>
      <c r="C35" s="24"/>
      <c r="D35" s="24"/>
      <c r="E35" s="33">
        <f>J35+K35+L35+M35+O35</f>
        <v>0</v>
      </c>
      <c r="F35" s="33">
        <f>J35+K35+L35+M35+O35</f>
        <v>0</v>
      </c>
      <c r="G35" s="56"/>
      <c r="H35" s="56"/>
      <c r="I35" s="28">
        <f t="shared" si="12"/>
        <v>0</v>
      </c>
      <c r="J35" s="29">
        <v>0</v>
      </c>
      <c r="K35" s="29">
        <v>0</v>
      </c>
      <c r="L35" s="29">
        <v>0</v>
      </c>
      <c r="M35" s="34">
        <v>0</v>
      </c>
      <c r="N35" s="34">
        <v>0</v>
      </c>
      <c r="O35" s="50">
        <v>0</v>
      </c>
      <c r="P35" s="34">
        <v>0</v>
      </c>
      <c r="Q35" s="34">
        <v>0</v>
      </c>
    </row>
    <row r="36" spans="1:17" ht="16.149999999999999" customHeight="1" x14ac:dyDescent="0.2">
      <c r="A36" s="16">
        <v>25</v>
      </c>
      <c r="B36" s="18" t="s">
        <v>14</v>
      </c>
      <c r="C36" s="18"/>
      <c r="D36" s="18"/>
      <c r="E36" s="33">
        <f>J36+K36+L36+M36+O36</f>
        <v>0</v>
      </c>
      <c r="F36" s="33">
        <f>J36+K36+L36+M36+O36</f>
        <v>0</v>
      </c>
      <c r="G36" s="56"/>
      <c r="H36" s="56"/>
      <c r="I36" s="28">
        <f t="shared" si="12"/>
        <v>0</v>
      </c>
      <c r="J36" s="29">
        <v>0</v>
      </c>
      <c r="K36" s="29">
        <v>0</v>
      </c>
      <c r="L36" s="29">
        <v>0</v>
      </c>
      <c r="M36" s="34">
        <v>0</v>
      </c>
      <c r="N36" s="34">
        <v>0</v>
      </c>
      <c r="O36" s="50">
        <v>0</v>
      </c>
      <c r="P36" s="34">
        <v>0</v>
      </c>
      <c r="Q36" s="34">
        <v>0</v>
      </c>
    </row>
    <row r="37" spans="1:17" ht="18.600000000000001" customHeight="1" x14ac:dyDescent="0.2">
      <c r="A37" s="16">
        <v>26</v>
      </c>
      <c r="B37" s="18" t="s">
        <v>15</v>
      </c>
      <c r="C37" s="18"/>
      <c r="D37" s="18"/>
      <c r="E37" s="33">
        <f>J37+K37+L37+M37+O37</f>
        <v>575.31100000000004</v>
      </c>
      <c r="F37" s="33">
        <f>J37+K37+L37+M37+O37</f>
        <v>575.31100000000004</v>
      </c>
      <c r="G37" s="56"/>
      <c r="H37" s="56"/>
      <c r="I37" s="28">
        <f t="shared" si="12"/>
        <v>575.31100000000004</v>
      </c>
      <c r="J37" s="35">
        <v>575.31100000000004</v>
      </c>
      <c r="K37" s="29">
        <v>0</v>
      </c>
      <c r="L37" s="29">
        <v>0</v>
      </c>
      <c r="M37" s="34">
        <v>0</v>
      </c>
      <c r="N37" s="34">
        <v>0</v>
      </c>
      <c r="O37" s="50">
        <v>0</v>
      </c>
      <c r="P37" s="34">
        <v>0</v>
      </c>
      <c r="Q37" s="34">
        <v>0</v>
      </c>
    </row>
    <row r="38" spans="1:17" ht="18.600000000000001" customHeight="1" x14ac:dyDescent="0.2">
      <c r="A38" s="16">
        <v>27</v>
      </c>
      <c r="B38" s="24" t="s">
        <v>16</v>
      </c>
      <c r="C38" s="24"/>
      <c r="D38" s="24"/>
      <c r="E38" s="33">
        <f>J38+K38+L38+M38+O38</f>
        <v>0</v>
      </c>
      <c r="F38" s="33">
        <f>J38+K38+L38+M38+O38</f>
        <v>0</v>
      </c>
      <c r="G38" s="56"/>
      <c r="H38" s="56"/>
      <c r="I38" s="28">
        <f t="shared" si="12"/>
        <v>0</v>
      </c>
      <c r="J38" s="29">
        <v>0</v>
      </c>
      <c r="K38" s="29">
        <v>0</v>
      </c>
      <c r="L38" s="29">
        <v>0</v>
      </c>
      <c r="M38" s="34">
        <v>0</v>
      </c>
      <c r="N38" s="34">
        <v>0</v>
      </c>
      <c r="O38" s="50">
        <v>0</v>
      </c>
      <c r="P38" s="34">
        <v>0</v>
      </c>
      <c r="Q38" s="34">
        <v>0</v>
      </c>
    </row>
    <row r="39" spans="1:17" ht="157.5" customHeight="1" x14ac:dyDescent="0.2">
      <c r="A39" s="16">
        <v>28</v>
      </c>
      <c r="B39" s="18" t="s">
        <v>54</v>
      </c>
      <c r="C39" s="18" t="s">
        <v>20</v>
      </c>
      <c r="D39" s="18"/>
      <c r="E39" s="37">
        <f>E42+E43+E41</f>
        <v>40369.171109999996</v>
      </c>
      <c r="F39" s="33">
        <f>F42+F43+F41</f>
        <v>40369.171109999996</v>
      </c>
      <c r="G39" s="56">
        <v>2020</v>
      </c>
      <c r="H39" s="56">
        <v>2021</v>
      </c>
      <c r="I39" s="28">
        <f t="shared" si="12"/>
        <v>40369.171110000003</v>
      </c>
      <c r="J39" s="29">
        <f>J41+J42+J43+J44</f>
        <v>1953</v>
      </c>
      <c r="K39" s="29">
        <f>K41+K42+K43+K44</f>
        <v>31945.021110000001</v>
      </c>
      <c r="L39" s="29">
        <f>L41+L42+L43+L44</f>
        <v>6471.15</v>
      </c>
      <c r="M39" s="30">
        <f t="shared" ref="M39:O39" si="25">M41+M42+M43+M44</f>
        <v>0</v>
      </c>
      <c r="N39" s="30">
        <f t="shared" ref="N39" si="26">N41+N42+N43+N44</f>
        <v>0</v>
      </c>
      <c r="O39" s="48">
        <f t="shared" si="25"/>
        <v>0</v>
      </c>
      <c r="P39" s="30">
        <f t="shared" ref="P39:Q39" si="27">P41+P42+P43+P44</f>
        <v>0</v>
      </c>
      <c r="Q39" s="30">
        <f t="shared" si="27"/>
        <v>0</v>
      </c>
    </row>
    <row r="40" spans="1:17" ht="21.75" customHeight="1" x14ac:dyDescent="0.2">
      <c r="A40" s="16">
        <v>29</v>
      </c>
      <c r="B40" s="18" t="s">
        <v>24</v>
      </c>
      <c r="C40" s="18"/>
      <c r="D40" s="18"/>
      <c r="E40" s="33">
        <f t="shared" ref="E40:E49" si="28">J40+K40+L40+M40+O40</f>
        <v>40369.171110000003</v>
      </c>
      <c r="F40" s="33">
        <f t="shared" ref="F40:F49" si="29">J40+K40+L40+M40+O40</f>
        <v>40369.171110000003</v>
      </c>
      <c r="G40" s="56"/>
      <c r="H40" s="56"/>
      <c r="I40" s="28">
        <f t="shared" si="12"/>
        <v>40369.171110000003</v>
      </c>
      <c r="J40" s="31">
        <f t="shared" ref="J40:O40" si="30">J41+J42+J43+J44</f>
        <v>1953</v>
      </c>
      <c r="K40" s="31">
        <f t="shared" si="30"/>
        <v>31945.021110000001</v>
      </c>
      <c r="L40" s="31">
        <f t="shared" si="30"/>
        <v>6471.15</v>
      </c>
      <c r="M40" s="32">
        <f t="shared" si="30"/>
        <v>0</v>
      </c>
      <c r="N40" s="32">
        <f t="shared" ref="N40" si="31">N41+N42+N43+N44</f>
        <v>0</v>
      </c>
      <c r="O40" s="49">
        <f t="shared" si="30"/>
        <v>0</v>
      </c>
      <c r="P40" s="32">
        <f t="shared" ref="P40:Q40" si="32">P41+P42+P43+P44</f>
        <v>0</v>
      </c>
      <c r="Q40" s="32">
        <f t="shared" si="32"/>
        <v>0</v>
      </c>
    </row>
    <row r="41" spans="1:17" ht="17.25" customHeight="1" x14ac:dyDescent="0.2">
      <c r="A41" s="16">
        <v>30</v>
      </c>
      <c r="B41" s="24" t="s">
        <v>13</v>
      </c>
      <c r="C41" s="24"/>
      <c r="D41" s="24"/>
      <c r="E41" s="33">
        <f t="shared" si="28"/>
        <v>0</v>
      </c>
      <c r="F41" s="33">
        <f t="shared" si="29"/>
        <v>0</v>
      </c>
      <c r="G41" s="56"/>
      <c r="H41" s="56"/>
      <c r="I41" s="28">
        <f t="shared" si="12"/>
        <v>0</v>
      </c>
      <c r="J41" s="29">
        <v>0</v>
      </c>
      <c r="K41" s="29">
        <v>0</v>
      </c>
      <c r="L41" s="29">
        <v>0</v>
      </c>
      <c r="M41" s="34">
        <v>0</v>
      </c>
      <c r="N41" s="34">
        <v>0</v>
      </c>
      <c r="O41" s="50">
        <v>0</v>
      </c>
      <c r="P41" s="34">
        <v>0</v>
      </c>
      <c r="Q41" s="34">
        <v>0</v>
      </c>
    </row>
    <row r="42" spans="1:17" ht="16.149999999999999" customHeight="1" x14ac:dyDescent="0.2">
      <c r="A42" s="16">
        <v>31</v>
      </c>
      <c r="B42" s="18" t="s">
        <v>14</v>
      </c>
      <c r="C42" s="18"/>
      <c r="D42" s="18"/>
      <c r="E42" s="33">
        <f t="shared" si="28"/>
        <v>18576.720999999998</v>
      </c>
      <c r="F42" s="33">
        <f t="shared" si="29"/>
        <v>18576.720999999998</v>
      </c>
      <c r="G42" s="56"/>
      <c r="H42" s="56"/>
      <c r="I42" s="28">
        <f t="shared" si="12"/>
        <v>18576.720999999998</v>
      </c>
      <c r="J42" s="29">
        <v>0</v>
      </c>
      <c r="K42" s="29">
        <v>12145</v>
      </c>
      <c r="L42" s="29">
        <v>6431.7209999999995</v>
      </c>
      <c r="M42" s="34">
        <v>0</v>
      </c>
      <c r="N42" s="34">
        <v>0</v>
      </c>
      <c r="O42" s="50">
        <v>0</v>
      </c>
      <c r="P42" s="34">
        <v>0</v>
      </c>
      <c r="Q42" s="34">
        <v>0</v>
      </c>
    </row>
    <row r="43" spans="1:17" ht="18.600000000000001" customHeight="1" x14ac:dyDescent="0.2">
      <c r="A43" s="16">
        <v>32</v>
      </c>
      <c r="B43" s="18" t="s">
        <v>15</v>
      </c>
      <c r="C43" s="18"/>
      <c r="D43" s="18"/>
      <c r="E43" s="33">
        <f t="shared" si="28"/>
        <v>21792.450110000002</v>
      </c>
      <c r="F43" s="33">
        <f t="shared" si="29"/>
        <v>21792.450110000002</v>
      </c>
      <c r="G43" s="56"/>
      <c r="H43" s="56"/>
      <c r="I43" s="28">
        <f t="shared" si="12"/>
        <v>21792.450110000002</v>
      </c>
      <c r="J43" s="35">
        <v>1953</v>
      </c>
      <c r="K43" s="29">
        <v>19800.021110000001</v>
      </c>
      <c r="L43" s="29">
        <v>39.429000000000002</v>
      </c>
      <c r="M43" s="34">
        <v>0</v>
      </c>
      <c r="N43" s="34">
        <v>0</v>
      </c>
      <c r="O43" s="50">
        <v>0</v>
      </c>
      <c r="P43" s="34">
        <v>0</v>
      </c>
      <c r="Q43" s="34">
        <v>0</v>
      </c>
    </row>
    <row r="44" spans="1:17" ht="18.600000000000001" customHeight="1" x14ac:dyDescent="0.2">
      <c r="A44" s="16">
        <v>33</v>
      </c>
      <c r="B44" s="24" t="s">
        <v>16</v>
      </c>
      <c r="C44" s="24"/>
      <c r="D44" s="24"/>
      <c r="E44" s="33">
        <f t="shared" si="28"/>
        <v>0</v>
      </c>
      <c r="F44" s="33">
        <f t="shared" si="29"/>
        <v>0</v>
      </c>
      <c r="G44" s="56"/>
      <c r="H44" s="56"/>
      <c r="I44" s="28">
        <f t="shared" si="12"/>
        <v>0</v>
      </c>
      <c r="J44" s="29">
        <v>0</v>
      </c>
      <c r="K44" s="29">
        <v>0</v>
      </c>
      <c r="L44" s="29">
        <v>0</v>
      </c>
      <c r="M44" s="34">
        <v>0</v>
      </c>
      <c r="N44" s="34">
        <v>0</v>
      </c>
      <c r="O44" s="50">
        <v>0</v>
      </c>
      <c r="P44" s="34">
        <v>0</v>
      </c>
      <c r="Q44" s="34">
        <v>0</v>
      </c>
    </row>
    <row r="45" spans="1:17" ht="126.75" customHeight="1" x14ac:dyDescent="0.2">
      <c r="A45" s="16">
        <v>34</v>
      </c>
      <c r="B45" s="38" t="s">
        <v>55</v>
      </c>
      <c r="C45" s="24" t="s">
        <v>31</v>
      </c>
      <c r="D45" s="24"/>
      <c r="E45" s="33">
        <f t="shared" si="28"/>
        <v>11277.77576</v>
      </c>
      <c r="F45" s="33">
        <f t="shared" si="29"/>
        <v>11277.77576</v>
      </c>
      <c r="G45" s="39">
        <v>2019</v>
      </c>
      <c r="H45" s="39">
        <v>2021</v>
      </c>
      <c r="I45" s="30">
        <f t="shared" ref="I45:O45" si="33">I47+I48+I49</f>
        <v>11277.77576</v>
      </c>
      <c r="J45" s="30">
        <f t="shared" si="33"/>
        <v>7210.8766800000003</v>
      </c>
      <c r="K45" s="30">
        <f t="shared" si="33"/>
        <v>4066.8990800000001</v>
      </c>
      <c r="L45" s="30">
        <f t="shared" si="33"/>
        <v>0</v>
      </c>
      <c r="M45" s="30">
        <f t="shared" si="33"/>
        <v>0</v>
      </c>
      <c r="N45" s="30">
        <f t="shared" ref="N45" si="34">N47+N48+N49</f>
        <v>0</v>
      </c>
      <c r="O45" s="48">
        <f t="shared" si="33"/>
        <v>0</v>
      </c>
      <c r="P45" s="30">
        <f t="shared" ref="P45:Q45" si="35">P47+P48+P49</f>
        <v>0</v>
      </c>
      <c r="Q45" s="30">
        <f t="shared" si="35"/>
        <v>0</v>
      </c>
    </row>
    <row r="46" spans="1:17" ht="24" customHeight="1" x14ac:dyDescent="0.2">
      <c r="A46" s="16">
        <v>35</v>
      </c>
      <c r="B46" s="18" t="s">
        <v>25</v>
      </c>
      <c r="C46" s="24"/>
      <c r="D46" s="24"/>
      <c r="E46" s="33">
        <f t="shared" si="28"/>
        <v>11277.77576</v>
      </c>
      <c r="F46" s="33">
        <f t="shared" si="29"/>
        <v>11277.77576</v>
      </c>
      <c r="G46" s="39"/>
      <c r="H46" s="39"/>
      <c r="I46" s="32">
        <f t="shared" ref="I46:O46" si="36">I47+I48+I49</f>
        <v>11277.77576</v>
      </c>
      <c r="J46" s="32">
        <f t="shared" si="36"/>
        <v>7210.8766800000003</v>
      </c>
      <c r="K46" s="32">
        <f t="shared" si="36"/>
        <v>4066.8990800000001</v>
      </c>
      <c r="L46" s="32">
        <f t="shared" si="36"/>
        <v>0</v>
      </c>
      <c r="M46" s="32">
        <f t="shared" si="36"/>
        <v>0</v>
      </c>
      <c r="N46" s="32">
        <f t="shared" ref="N46" si="37">N47+N48+N49</f>
        <v>0</v>
      </c>
      <c r="O46" s="49">
        <f t="shared" si="36"/>
        <v>0</v>
      </c>
      <c r="P46" s="32">
        <f t="shared" ref="P46:Q46" si="38">P47+P48+P49</f>
        <v>0</v>
      </c>
      <c r="Q46" s="32">
        <f t="shared" si="38"/>
        <v>0</v>
      </c>
    </row>
    <row r="47" spans="1:17" ht="21" customHeight="1" x14ac:dyDescent="0.2">
      <c r="A47" s="16">
        <v>36</v>
      </c>
      <c r="B47" s="2" t="s">
        <v>27</v>
      </c>
      <c r="C47" s="24"/>
      <c r="D47" s="24"/>
      <c r="E47" s="33">
        <f t="shared" si="28"/>
        <v>0</v>
      </c>
      <c r="F47" s="33">
        <f t="shared" si="29"/>
        <v>0</v>
      </c>
      <c r="G47" s="39"/>
      <c r="H47" s="39"/>
      <c r="I47" s="3">
        <v>0</v>
      </c>
      <c r="J47" s="3">
        <v>0</v>
      </c>
      <c r="K47" s="3">
        <v>0</v>
      </c>
      <c r="L47" s="3">
        <v>0</v>
      </c>
      <c r="M47" s="3">
        <v>0</v>
      </c>
      <c r="N47" s="3">
        <v>0</v>
      </c>
      <c r="O47" s="51">
        <v>0</v>
      </c>
      <c r="P47" s="3">
        <v>0</v>
      </c>
      <c r="Q47" s="3">
        <v>0</v>
      </c>
    </row>
    <row r="48" spans="1:17" ht="22.5" customHeight="1" x14ac:dyDescent="0.2">
      <c r="A48" s="16">
        <v>37</v>
      </c>
      <c r="B48" s="2" t="s">
        <v>28</v>
      </c>
      <c r="C48" s="24"/>
      <c r="D48" s="24"/>
      <c r="E48" s="33">
        <f t="shared" si="28"/>
        <v>11277.77576</v>
      </c>
      <c r="F48" s="33">
        <f t="shared" si="29"/>
        <v>11277.77576</v>
      </c>
      <c r="G48" s="39"/>
      <c r="H48" s="39"/>
      <c r="I48" s="3">
        <f>J48+K48+L48+M48+O48</f>
        <v>11277.77576</v>
      </c>
      <c r="J48" s="3">
        <v>7210.8766800000003</v>
      </c>
      <c r="K48" s="3">
        <v>4066.8990800000001</v>
      </c>
      <c r="L48" s="3">
        <v>0</v>
      </c>
      <c r="M48" s="3">
        <v>0</v>
      </c>
      <c r="N48" s="3">
        <v>0</v>
      </c>
      <c r="O48" s="51">
        <v>0</v>
      </c>
      <c r="P48" s="3">
        <v>0</v>
      </c>
      <c r="Q48" s="3">
        <v>0</v>
      </c>
    </row>
    <row r="49" spans="1:17" ht="20.25" customHeight="1" x14ac:dyDescent="0.2">
      <c r="A49" s="16">
        <v>38</v>
      </c>
      <c r="B49" s="2" t="s">
        <v>29</v>
      </c>
      <c r="C49" s="24"/>
      <c r="D49" s="24"/>
      <c r="E49" s="33">
        <f t="shared" si="28"/>
        <v>0</v>
      </c>
      <c r="F49" s="33">
        <f t="shared" si="29"/>
        <v>0</v>
      </c>
      <c r="G49" s="39"/>
      <c r="H49" s="39"/>
      <c r="I49" s="3">
        <f>J49+K49+L49+M49+O49</f>
        <v>0</v>
      </c>
      <c r="J49" s="3">
        <v>0</v>
      </c>
      <c r="K49" s="3">
        <v>0</v>
      </c>
      <c r="L49" s="3">
        <v>0</v>
      </c>
      <c r="M49" s="3">
        <v>0</v>
      </c>
      <c r="N49" s="3">
        <v>0</v>
      </c>
      <c r="O49" s="51">
        <v>0</v>
      </c>
      <c r="P49" s="3">
        <v>0</v>
      </c>
      <c r="Q49" s="3">
        <v>0</v>
      </c>
    </row>
    <row r="50" spans="1:17" ht="30" customHeight="1" x14ac:dyDescent="0.2">
      <c r="A50" s="16">
        <v>39</v>
      </c>
      <c r="B50" s="2" t="s">
        <v>30</v>
      </c>
      <c r="C50" s="24"/>
      <c r="D50" s="24"/>
      <c r="E50" s="33">
        <f t="shared" ref="E50" si="39">J50+K50+L50+M50+O50</f>
        <v>0</v>
      </c>
      <c r="F50" s="33">
        <f t="shared" ref="F50" si="40">J50+K50+L50+M50+O50</f>
        <v>0</v>
      </c>
      <c r="G50" s="39"/>
      <c r="H50" s="39"/>
      <c r="I50" s="3">
        <v>0</v>
      </c>
      <c r="J50" s="3">
        <v>0</v>
      </c>
      <c r="K50" s="3">
        <v>0</v>
      </c>
      <c r="L50" s="3">
        <v>0</v>
      </c>
      <c r="M50" s="3">
        <v>0</v>
      </c>
      <c r="N50" s="3">
        <v>0</v>
      </c>
      <c r="O50" s="51">
        <v>0</v>
      </c>
      <c r="P50" s="3">
        <v>0</v>
      </c>
      <c r="Q50" s="3">
        <v>0</v>
      </c>
    </row>
    <row r="51" spans="1:17" ht="157.5" customHeight="1" x14ac:dyDescent="0.2">
      <c r="A51" s="16">
        <v>40</v>
      </c>
      <c r="B51" s="18" t="s">
        <v>56</v>
      </c>
      <c r="C51" s="18" t="s">
        <v>37</v>
      </c>
      <c r="D51" s="18"/>
      <c r="E51" s="37">
        <f>E54+E55+E53</f>
        <v>7718.0889999999999</v>
      </c>
      <c r="F51" s="33">
        <f>F54+F55+F53</f>
        <v>7718.0889999999999</v>
      </c>
      <c r="G51" s="56">
        <v>2022</v>
      </c>
      <c r="H51" s="56">
        <v>2022</v>
      </c>
      <c r="I51" s="28">
        <f t="shared" ref="I51:I62" si="41">+J51+K51+L51+M51+O51</f>
        <v>7718.0889999999999</v>
      </c>
      <c r="J51" s="29">
        <f>J53+J54+J55+J56</f>
        <v>0</v>
      </c>
      <c r="K51" s="29">
        <f>K53+K54+K55+K56</f>
        <v>0</v>
      </c>
      <c r="L51" s="29">
        <f>L53+L54+L55+L56</f>
        <v>7718.0889999999999</v>
      </c>
      <c r="M51" s="30">
        <f t="shared" ref="M51:O51" si="42">M53+M54+M55+M56</f>
        <v>0</v>
      </c>
      <c r="N51" s="30">
        <f t="shared" ref="N51" si="43">N53+N54+N55+N56</f>
        <v>0</v>
      </c>
      <c r="O51" s="48">
        <f t="shared" si="42"/>
        <v>0</v>
      </c>
      <c r="P51" s="30">
        <f t="shared" ref="P51:Q51" si="44">P53+P54+P55+P56</f>
        <v>0</v>
      </c>
      <c r="Q51" s="30">
        <f t="shared" si="44"/>
        <v>0</v>
      </c>
    </row>
    <row r="52" spans="1:17" ht="21.75" customHeight="1" x14ac:dyDescent="0.2">
      <c r="A52" s="16">
        <v>41</v>
      </c>
      <c r="B52" s="18" t="s">
        <v>32</v>
      </c>
      <c r="C52" s="18"/>
      <c r="D52" s="18"/>
      <c r="E52" s="33">
        <f t="shared" ref="E52:E56" si="45">J52+K52+L52+M52+O52</f>
        <v>7718.0889999999999</v>
      </c>
      <c r="F52" s="33">
        <f t="shared" ref="F52:F56" si="46">J52+K52+L52+M52+O52</f>
        <v>7718.0889999999999</v>
      </c>
      <c r="G52" s="56"/>
      <c r="H52" s="56"/>
      <c r="I52" s="28">
        <f t="shared" si="41"/>
        <v>7718.0889999999999</v>
      </c>
      <c r="J52" s="31">
        <f t="shared" ref="J52:O52" si="47">J53+J54+J55+J56</f>
        <v>0</v>
      </c>
      <c r="K52" s="31">
        <f t="shared" si="47"/>
        <v>0</v>
      </c>
      <c r="L52" s="31">
        <f t="shared" si="47"/>
        <v>7718.0889999999999</v>
      </c>
      <c r="M52" s="32">
        <f t="shared" si="47"/>
        <v>0</v>
      </c>
      <c r="N52" s="32">
        <f t="shared" ref="N52" si="48">N53+N54+N55+N56</f>
        <v>0</v>
      </c>
      <c r="O52" s="49">
        <f t="shared" si="47"/>
        <v>0</v>
      </c>
      <c r="P52" s="32">
        <f t="shared" ref="P52:Q52" si="49">P53+P54+P55+P56</f>
        <v>0</v>
      </c>
      <c r="Q52" s="32">
        <f t="shared" si="49"/>
        <v>0</v>
      </c>
    </row>
    <row r="53" spans="1:17" ht="17.25" customHeight="1" x14ac:dyDescent="0.2">
      <c r="A53" s="16">
        <v>42</v>
      </c>
      <c r="B53" s="24" t="s">
        <v>13</v>
      </c>
      <c r="C53" s="24"/>
      <c r="D53" s="24"/>
      <c r="E53" s="33">
        <f t="shared" si="45"/>
        <v>0</v>
      </c>
      <c r="F53" s="33">
        <f t="shared" si="46"/>
        <v>0</v>
      </c>
      <c r="G53" s="56"/>
      <c r="H53" s="56"/>
      <c r="I53" s="28">
        <f t="shared" si="41"/>
        <v>0</v>
      </c>
      <c r="J53" s="29">
        <v>0</v>
      </c>
      <c r="K53" s="29">
        <v>0</v>
      </c>
      <c r="L53" s="29">
        <v>0</v>
      </c>
      <c r="M53" s="34">
        <v>0</v>
      </c>
      <c r="N53" s="34">
        <v>0</v>
      </c>
      <c r="O53" s="50">
        <v>0</v>
      </c>
      <c r="P53" s="34">
        <v>0</v>
      </c>
      <c r="Q53" s="34">
        <v>0</v>
      </c>
    </row>
    <row r="54" spans="1:17" ht="16.149999999999999" customHeight="1" x14ac:dyDescent="0.2">
      <c r="A54" s="16">
        <v>43</v>
      </c>
      <c r="B54" s="18" t="s">
        <v>14</v>
      </c>
      <c r="C54" s="18"/>
      <c r="D54" s="18"/>
      <c r="E54" s="33">
        <f t="shared" si="45"/>
        <v>0</v>
      </c>
      <c r="F54" s="33">
        <f t="shared" si="46"/>
        <v>0</v>
      </c>
      <c r="G54" s="56"/>
      <c r="H54" s="56"/>
      <c r="I54" s="28">
        <f t="shared" si="41"/>
        <v>0</v>
      </c>
      <c r="J54" s="29">
        <v>0</v>
      </c>
      <c r="K54" s="29">
        <v>0</v>
      </c>
      <c r="L54" s="29">
        <v>0</v>
      </c>
      <c r="M54" s="34">
        <v>0</v>
      </c>
      <c r="N54" s="34">
        <v>0</v>
      </c>
      <c r="O54" s="50">
        <v>0</v>
      </c>
      <c r="P54" s="34">
        <v>0</v>
      </c>
      <c r="Q54" s="34">
        <v>0</v>
      </c>
    </row>
    <row r="55" spans="1:17" ht="18.600000000000001" customHeight="1" x14ac:dyDescent="0.2">
      <c r="A55" s="16">
        <v>44</v>
      </c>
      <c r="B55" s="18" t="s">
        <v>15</v>
      </c>
      <c r="C55" s="18"/>
      <c r="D55" s="18"/>
      <c r="E55" s="33">
        <f t="shared" si="45"/>
        <v>7718.0889999999999</v>
      </c>
      <c r="F55" s="33">
        <f t="shared" si="46"/>
        <v>7718.0889999999999</v>
      </c>
      <c r="G55" s="56"/>
      <c r="H55" s="56"/>
      <c r="I55" s="28">
        <f t="shared" si="41"/>
        <v>7718.0889999999999</v>
      </c>
      <c r="J55" s="35">
        <v>0</v>
      </c>
      <c r="K55" s="29">
        <v>0</v>
      </c>
      <c r="L55" s="29">
        <v>7718.0889999999999</v>
      </c>
      <c r="M55" s="34">
        <v>0</v>
      </c>
      <c r="N55" s="34">
        <v>0</v>
      </c>
      <c r="O55" s="50">
        <v>0</v>
      </c>
      <c r="P55" s="34">
        <v>0</v>
      </c>
      <c r="Q55" s="34">
        <v>0</v>
      </c>
    </row>
    <row r="56" spans="1:17" ht="18.600000000000001" customHeight="1" x14ac:dyDescent="0.2">
      <c r="A56" s="16">
        <v>45</v>
      </c>
      <c r="B56" s="24" t="s">
        <v>16</v>
      </c>
      <c r="C56" s="24"/>
      <c r="D56" s="24"/>
      <c r="E56" s="33">
        <f t="shared" si="45"/>
        <v>0</v>
      </c>
      <c r="F56" s="33">
        <f t="shared" si="46"/>
        <v>0</v>
      </c>
      <c r="G56" s="56"/>
      <c r="H56" s="56"/>
      <c r="I56" s="28">
        <f t="shared" si="41"/>
        <v>0</v>
      </c>
      <c r="J56" s="29">
        <v>0</v>
      </c>
      <c r="K56" s="29">
        <v>0</v>
      </c>
      <c r="L56" s="29">
        <v>0</v>
      </c>
      <c r="M56" s="34">
        <v>0</v>
      </c>
      <c r="N56" s="34">
        <v>0</v>
      </c>
      <c r="O56" s="50">
        <v>0</v>
      </c>
      <c r="P56" s="34">
        <v>0</v>
      </c>
      <c r="Q56" s="34">
        <v>0</v>
      </c>
    </row>
    <row r="57" spans="1:17" ht="226.5" customHeight="1" x14ac:dyDescent="0.2">
      <c r="A57" s="16">
        <v>46</v>
      </c>
      <c r="B57" s="18" t="s">
        <v>57</v>
      </c>
      <c r="C57" s="18" t="s">
        <v>36</v>
      </c>
      <c r="D57" s="18"/>
      <c r="E57" s="37">
        <f>E60+E61+E59</f>
        <v>5397.06</v>
      </c>
      <c r="F57" s="33">
        <f>F60+F61+F59</f>
        <v>5397.06</v>
      </c>
      <c r="G57" s="56">
        <v>2021</v>
      </c>
      <c r="H57" s="56">
        <v>2022</v>
      </c>
      <c r="I57" s="28">
        <f t="shared" si="41"/>
        <v>5397.06</v>
      </c>
      <c r="J57" s="29">
        <f t="shared" ref="J57:O57" si="50">J59+J60+J61+J62</f>
        <v>0</v>
      </c>
      <c r="K57" s="29">
        <f t="shared" si="50"/>
        <v>0</v>
      </c>
      <c r="L57" s="29">
        <f t="shared" si="50"/>
        <v>5397.06</v>
      </c>
      <c r="M57" s="30">
        <f t="shared" si="50"/>
        <v>0</v>
      </c>
      <c r="N57" s="30">
        <f t="shared" si="50"/>
        <v>0</v>
      </c>
      <c r="O57" s="48">
        <f t="shared" si="50"/>
        <v>0</v>
      </c>
      <c r="P57" s="30">
        <f t="shared" ref="P57:Q57" si="51">P59+P60+P61+P62</f>
        <v>0</v>
      </c>
      <c r="Q57" s="30">
        <f t="shared" si="51"/>
        <v>0</v>
      </c>
    </row>
    <row r="58" spans="1:17" ht="21.75" customHeight="1" x14ac:dyDescent="0.2">
      <c r="A58" s="16">
        <v>47</v>
      </c>
      <c r="B58" s="18" t="s">
        <v>38</v>
      </c>
      <c r="C58" s="18"/>
      <c r="D58" s="18"/>
      <c r="E58" s="33">
        <f t="shared" ref="E58:E62" si="52">J58+K58+L58+M58+O58</f>
        <v>5397.06</v>
      </c>
      <c r="F58" s="33">
        <f t="shared" ref="F58:F62" si="53">J58+K58+L58+M58+O58</f>
        <v>5397.06</v>
      </c>
      <c r="G58" s="56"/>
      <c r="H58" s="56"/>
      <c r="I58" s="28">
        <f t="shared" si="41"/>
        <v>5397.06</v>
      </c>
      <c r="J58" s="31">
        <f t="shared" ref="J58:O58" si="54">J59+J60+J61+J62</f>
        <v>0</v>
      </c>
      <c r="K58" s="31">
        <f t="shared" si="54"/>
        <v>0</v>
      </c>
      <c r="L58" s="31">
        <f t="shared" si="54"/>
        <v>5397.06</v>
      </c>
      <c r="M58" s="32">
        <f t="shared" si="54"/>
        <v>0</v>
      </c>
      <c r="N58" s="32">
        <f t="shared" si="54"/>
        <v>0</v>
      </c>
      <c r="O58" s="49">
        <f t="shared" si="54"/>
        <v>0</v>
      </c>
      <c r="P58" s="32">
        <f t="shared" ref="P58:Q58" si="55">P59+P60+P61+P62</f>
        <v>0</v>
      </c>
      <c r="Q58" s="32">
        <f t="shared" si="55"/>
        <v>0</v>
      </c>
    </row>
    <row r="59" spans="1:17" ht="17.25" customHeight="1" x14ac:dyDescent="0.2">
      <c r="A59" s="16">
        <v>48</v>
      </c>
      <c r="B59" s="24" t="s">
        <v>13</v>
      </c>
      <c r="C59" s="24"/>
      <c r="D59" s="24"/>
      <c r="E59" s="33">
        <f t="shared" si="52"/>
        <v>0</v>
      </c>
      <c r="F59" s="33">
        <f t="shared" si="53"/>
        <v>0</v>
      </c>
      <c r="G59" s="56"/>
      <c r="H59" s="56"/>
      <c r="I59" s="28">
        <f t="shared" si="41"/>
        <v>0</v>
      </c>
      <c r="J59" s="29">
        <v>0</v>
      </c>
      <c r="K59" s="29">
        <v>0</v>
      </c>
      <c r="L59" s="29">
        <v>0</v>
      </c>
      <c r="M59" s="34">
        <v>0</v>
      </c>
      <c r="N59" s="34">
        <v>0</v>
      </c>
      <c r="O59" s="50">
        <v>0</v>
      </c>
      <c r="P59" s="34">
        <v>0</v>
      </c>
      <c r="Q59" s="34">
        <v>0</v>
      </c>
    </row>
    <row r="60" spans="1:17" ht="16.149999999999999" customHeight="1" x14ac:dyDescent="0.2">
      <c r="A60" s="16">
        <v>49</v>
      </c>
      <c r="B60" s="18" t="s">
        <v>14</v>
      </c>
      <c r="C60" s="18"/>
      <c r="D60" s="18"/>
      <c r="E60" s="33">
        <f t="shared" si="52"/>
        <v>0</v>
      </c>
      <c r="F60" s="33">
        <f t="shared" si="53"/>
        <v>0</v>
      </c>
      <c r="G60" s="56"/>
      <c r="H60" s="56"/>
      <c r="I60" s="28">
        <f t="shared" si="41"/>
        <v>0</v>
      </c>
      <c r="J60" s="29">
        <v>0</v>
      </c>
      <c r="K60" s="29">
        <v>0</v>
      </c>
      <c r="L60" s="29">
        <v>0</v>
      </c>
      <c r="M60" s="34">
        <v>0</v>
      </c>
      <c r="N60" s="34">
        <v>0</v>
      </c>
      <c r="O60" s="50">
        <v>0</v>
      </c>
      <c r="P60" s="34">
        <v>0</v>
      </c>
      <c r="Q60" s="34">
        <v>0</v>
      </c>
    </row>
    <row r="61" spans="1:17" ht="18.600000000000001" customHeight="1" x14ac:dyDescent="0.2">
      <c r="A61" s="16">
        <v>50</v>
      </c>
      <c r="B61" s="18" t="s">
        <v>15</v>
      </c>
      <c r="C61" s="18"/>
      <c r="D61" s="18"/>
      <c r="E61" s="33">
        <f t="shared" si="52"/>
        <v>5397.06</v>
      </c>
      <c r="F61" s="33">
        <f t="shared" si="53"/>
        <v>5397.06</v>
      </c>
      <c r="G61" s="56"/>
      <c r="H61" s="56"/>
      <c r="I61" s="28">
        <f t="shared" si="41"/>
        <v>5397.06</v>
      </c>
      <c r="J61" s="35">
        <v>0</v>
      </c>
      <c r="K61" s="29">
        <v>0</v>
      </c>
      <c r="L61" s="29">
        <v>5397.06</v>
      </c>
      <c r="M61" s="34">
        <v>0</v>
      </c>
      <c r="N61" s="34">
        <v>0</v>
      </c>
      <c r="O61" s="50">
        <v>0</v>
      </c>
      <c r="P61" s="34">
        <v>0</v>
      </c>
      <c r="Q61" s="34">
        <v>0</v>
      </c>
    </row>
    <row r="62" spans="1:17" ht="18.600000000000001" customHeight="1" x14ac:dyDescent="0.2">
      <c r="A62" s="16">
        <v>51</v>
      </c>
      <c r="B62" s="24" t="s">
        <v>16</v>
      </c>
      <c r="C62" s="24"/>
      <c r="D62" s="24"/>
      <c r="E62" s="33">
        <f t="shared" si="52"/>
        <v>0</v>
      </c>
      <c r="F62" s="33">
        <f t="shared" si="53"/>
        <v>0</v>
      </c>
      <c r="G62" s="56"/>
      <c r="H62" s="56"/>
      <c r="I62" s="28">
        <f t="shared" si="41"/>
        <v>0</v>
      </c>
      <c r="J62" s="29">
        <v>0</v>
      </c>
      <c r="K62" s="29">
        <v>0</v>
      </c>
      <c r="L62" s="29">
        <v>0</v>
      </c>
      <c r="M62" s="34">
        <v>0</v>
      </c>
      <c r="N62" s="34">
        <v>0</v>
      </c>
      <c r="O62" s="50">
        <v>0</v>
      </c>
      <c r="P62" s="34">
        <v>0</v>
      </c>
      <c r="Q62" s="34">
        <v>0</v>
      </c>
    </row>
    <row r="63" spans="1:17" ht="226.5" customHeight="1" x14ac:dyDescent="0.2">
      <c r="A63" s="16">
        <v>52</v>
      </c>
      <c r="B63" s="18" t="s">
        <v>58</v>
      </c>
      <c r="C63" s="18" t="s">
        <v>47</v>
      </c>
      <c r="D63" s="18"/>
      <c r="E63" s="37">
        <f>E66+E67+E65</f>
        <v>5802.2</v>
      </c>
      <c r="F63" s="33">
        <f>F66+F67+F65</f>
        <v>5802.2</v>
      </c>
      <c r="G63" s="56">
        <v>2023</v>
      </c>
      <c r="H63" s="56">
        <v>2024</v>
      </c>
      <c r="I63" s="28">
        <f t="shared" ref="I63:I68" si="56">+J63+K63+L63+M63+O63</f>
        <v>5270</v>
      </c>
      <c r="J63" s="29">
        <f t="shared" ref="J63:O63" si="57">J65+J66+J67+J68</f>
        <v>0</v>
      </c>
      <c r="K63" s="29">
        <f t="shared" si="57"/>
        <v>0</v>
      </c>
      <c r="L63" s="29">
        <f t="shared" si="57"/>
        <v>0</v>
      </c>
      <c r="M63" s="30">
        <f t="shared" si="57"/>
        <v>5270</v>
      </c>
      <c r="N63" s="30">
        <f t="shared" si="57"/>
        <v>532.20000000000005</v>
      </c>
      <c r="O63" s="48">
        <f t="shared" si="57"/>
        <v>0</v>
      </c>
      <c r="P63" s="30">
        <f t="shared" ref="P63:Q63" si="58">P65+P66+P67+P68</f>
        <v>0</v>
      </c>
      <c r="Q63" s="30">
        <f t="shared" si="58"/>
        <v>0</v>
      </c>
    </row>
    <row r="64" spans="1:17" ht="21.75" customHeight="1" x14ac:dyDescent="0.2">
      <c r="A64" s="16">
        <v>53</v>
      </c>
      <c r="B64" s="18" t="s">
        <v>39</v>
      </c>
      <c r="C64" s="18"/>
      <c r="D64" s="18"/>
      <c r="E64" s="33">
        <f>J64+K64+L64+M64+O64+N64</f>
        <v>5802.2</v>
      </c>
      <c r="F64" s="33">
        <f>J64+K64+L64+M64+O64+N64</f>
        <v>5802.2</v>
      </c>
      <c r="G64" s="56"/>
      <c r="H64" s="56"/>
      <c r="I64" s="28">
        <f>+J64+K64+L64+M64+O64+N64</f>
        <v>5802.2</v>
      </c>
      <c r="J64" s="31">
        <f t="shared" ref="J64:O64" si="59">J65+J66+J67+J68</f>
        <v>0</v>
      </c>
      <c r="K64" s="31">
        <f t="shared" si="59"/>
        <v>0</v>
      </c>
      <c r="L64" s="31">
        <f t="shared" si="59"/>
        <v>0</v>
      </c>
      <c r="M64" s="32">
        <f t="shared" si="59"/>
        <v>5270</v>
      </c>
      <c r="N64" s="32">
        <f t="shared" si="59"/>
        <v>532.20000000000005</v>
      </c>
      <c r="O64" s="49">
        <f t="shared" si="59"/>
        <v>0</v>
      </c>
      <c r="P64" s="32">
        <f t="shared" ref="P64:Q64" si="60">P65+P66+P67+P68</f>
        <v>0</v>
      </c>
      <c r="Q64" s="32">
        <f t="shared" si="60"/>
        <v>0</v>
      </c>
    </row>
    <row r="65" spans="1:17" ht="17.25" customHeight="1" x14ac:dyDescent="0.2">
      <c r="A65" s="16">
        <v>54</v>
      </c>
      <c r="B65" s="24" t="s">
        <v>13</v>
      </c>
      <c r="C65" s="24"/>
      <c r="D65" s="24"/>
      <c r="E65" s="33">
        <f t="shared" ref="E65:E68" si="61">J65+K65+L65+M65+O65</f>
        <v>0</v>
      </c>
      <c r="F65" s="33">
        <f t="shared" ref="F65:F68" si="62">J65+K65+L65+M65+O65</f>
        <v>0</v>
      </c>
      <c r="G65" s="56"/>
      <c r="H65" s="56"/>
      <c r="I65" s="28">
        <f t="shared" si="56"/>
        <v>0</v>
      </c>
      <c r="J65" s="29">
        <v>0</v>
      </c>
      <c r="K65" s="29">
        <v>0</v>
      </c>
      <c r="L65" s="29">
        <v>0</v>
      </c>
      <c r="M65" s="34">
        <v>0</v>
      </c>
      <c r="N65" s="34">
        <v>0</v>
      </c>
      <c r="O65" s="50">
        <v>0</v>
      </c>
      <c r="P65" s="34">
        <v>0</v>
      </c>
      <c r="Q65" s="34">
        <v>0</v>
      </c>
    </row>
    <row r="66" spans="1:17" ht="16.149999999999999" customHeight="1" x14ac:dyDescent="0.2">
      <c r="A66" s="16">
        <v>55</v>
      </c>
      <c r="B66" s="18" t="s">
        <v>14</v>
      </c>
      <c r="C66" s="18"/>
      <c r="D66" s="18"/>
      <c r="E66" s="33">
        <f t="shared" si="61"/>
        <v>0</v>
      </c>
      <c r="F66" s="33">
        <f t="shared" si="62"/>
        <v>0</v>
      </c>
      <c r="G66" s="56"/>
      <c r="H66" s="56"/>
      <c r="I66" s="28">
        <f t="shared" si="56"/>
        <v>0</v>
      </c>
      <c r="J66" s="29">
        <v>0</v>
      </c>
      <c r="K66" s="29">
        <v>0</v>
      </c>
      <c r="L66" s="29">
        <v>0</v>
      </c>
      <c r="M66" s="34">
        <v>0</v>
      </c>
      <c r="N66" s="34">
        <v>0</v>
      </c>
      <c r="O66" s="50">
        <v>0</v>
      </c>
      <c r="P66" s="34">
        <v>0</v>
      </c>
      <c r="Q66" s="34">
        <v>0</v>
      </c>
    </row>
    <row r="67" spans="1:17" ht="18.600000000000001" customHeight="1" x14ac:dyDescent="0.2">
      <c r="A67" s="16">
        <v>56</v>
      </c>
      <c r="B67" s="18" t="s">
        <v>15</v>
      </c>
      <c r="C67" s="18"/>
      <c r="D67" s="18"/>
      <c r="E67" s="33">
        <f>J67+K67+L67+M67+O67+N67</f>
        <v>5802.2</v>
      </c>
      <c r="F67" s="33">
        <f>J67+K67+L67+M67+O67+N67</f>
        <v>5802.2</v>
      </c>
      <c r="G67" s="56"/>
      <c r="H67" s="56"/>
      <c r="I67" s="28">
        <f>+J67+K67+L67+M67+O67+N67</f>
        <v>5802.2</v>
      </c>
      <c r="J67" s="35">
        <v>0</v>
      </c>
      <c r="K67" s="29">
        <v>0</v>
      </c>
      <c r="L67" s="29">
        <v>0</v>
      </c>
      <c r="M67" s="34">
        <v>5270</v>
      </c>
      <c r="N67" s="34">
        <v>532.20000000000005</v>
      </c>
      <c r="O67" s="50">
        <v>0</v>
      </c>
      <c r="P67" s="34">
        <v>0</v>
      </c>
      <c r="Q67" s="34">
        <v>0</v>
      </c>
    </row>
    <row r="68" spans="1:17" ht="18.600000000000001" customHeight="1" x14ac:dyDescent="0.2">
      <c r="A68" s="16">
        <v>57</v>
      </c>
      <c r="B68" s="24" t="s">
        <v>16</v>
      </c>
      <c r="C68" s="24"/>
      <c r="D68" s="24"/>
      <c r="E68" s="33">
        <f t="shared" si="61"/>
        <v>0</v>
      </c>
      <c r="F68" s="33">
        <f t="shared" si="62"/>
        <v>0</v>
      </c>
      <c r="G68" s="56"/>
      <c r="H68" s="56"/>
      <c r="I68" s="28">
        <f t="shared" si="56"/>
        <v>0</v>
      </c>
      <c r="J68" s="29">
        <v>0</v>
      </c>
      <c r="K68" s="29">
        <v>0</v>
      </c>
      <c r="L68" s="29">
        <v>0</v>
      </c>
      <c r="M68" s="34">
        <v>0</v>
      </c>
      <c r="N68" s="34">
        <v>0</v>
      </c>
      <c r="O68" s="50">
        <v>0</v>
      </c>
      <c r="P68" s="34">
        <v>0</v>
      </c>
      <c r="Q68" s="34">
        <v>0</v>
      </c>
    </row>
    <row r="69" spans="1:17" ht="226.5" customHeight="1" x14ac:dyDescent="0.2">
      <c r="A69" s="16">
        <v>58</v>
      </c>
      <c r="B69" s="18" t="s">
        <v>67</v>
      </c>
      <c r="C69" s="18" t="s">
        <v>68</v>
      </c>
      <c r="D69" s="18"/>
      <c r="E69" s="37">
        <f>E70</f>
        <v>98194.799999999988</v>
      </c>
      <c r="F69" s="33">
        <f>F70</f>
        <v>98194.799999999988</v>
      </c>
      <c r="G69" s="56">
        <v>2025</v>
      </c>
      <c r="H69" s="56">
        <v>2026</v>
      </c>
      <c r="I69" s="28">
        <f>+J69+K69+L69+M69+O69+P69</f>
        <v>98194.799999999988</v>
      </c>
      <c r="J69" s="29">
        <f t="shared" ref="J69:Q69" si="63">J71+J72+J73+J74</f>
        <v>0</v>
      </c>
      <c r="K69" s="29">
        <f t="shared" si="63"/>
        <v>0</v>
      </c>
      <c r="L69" s="29">
        <f t="shared" si="63"/>
        <v>0</v>
      </c>
      <c r="M69" s="30">
        <f t="shared" si="63"/>
        <v>0</v>
      </c>
      <c r="N69" s="30">
        <f t="shared" si="63"/>
        <v>0</v>
      </c>
      <c r="O69" s="48">
        <f t="shared" si="63"/>
        <v>80457.676169999992</v>
      </c>
      <c r="P69" s="30">
        <f t="shared" si="63"/>
        <v>17737.12383</v>
      </c>
      <c r="Q69" s="30">
        <f t="shared" si="63"/>
        <v>0</v>
      </c>
    </row>
    <row r="70" spans="1:17" ht="21.75" customHeight="1" x14ac:dyDescent="0.2">
      <c r="A70" s="16">
        <v>59</v>
      </c>
      <c r="B70" s="18" t="s">
        <v>40</v>
      </c>
      <c r="C70" s="18"/>
      <c r="D70" s="18"/>
      <c r="E70" s="33">
        <f>J70+K70+L70+M70+O70+N70+P70</f>
        <v>98194.799999999988</v>
      </c>
      <c r="F70" s="33">
        <f>J70+K70+L70+M70+O70+N70+P70</f>
        <v>98194.799999999988</v>
      </c>
      <c r="G70" s="56"/>
      <c r="H70" s="56"/>
      <c r="I70" s="28">
        <f>+J70+K70+L70+M70+O70+N70+P70</f>
        <v>98194.799999999988</v>
      </c>
      <c r="J70" s="31">
        <f t="shared" ref="J70:Q70" si="64">J71+J72+J73+J74</f>
        <v>0</v>
      </c>
      <c r="K70" s="31">
        <f t="shared" si="64"/>
        <v>0</v>
      </c>
      <c r="L70" s="31">
        <f t="shared" si="64"/>
        <v>0</v>
      </c>
      <c r="M70" s="32">
        <f t="shared" si="64"/>
        <v>0</v>
      </c>
      <c r="N70" s="32">
        <f t="shared" si="64"/>
        <v>0</v>
      </c>
      <c r="O70" s="49">
        <f t="shared" si="64"/>
        <v>80457.676169999992</v>
      </c>
      <c r="P70" s="32">
        <f t="shared" si="64"/>
        <v>17737.12383</v>
      </c>
      <c r="Q70" s="32">
        <f t="shared" si="64"/>
        <v>0</v>
      </c>
    </row>
    <row r="71" spans="1:17" ht="17.25" customHeight="1" x14ac:dyDescent="0.2">
      <c r="A71" s="16">
        <v>60</v>
      </c>
      <c r="B71" s="24" t="s">
        <v>13</v>
      </c>
      <c r="C71" s="24"/>
      <c r="D71" s="24"/>
      <c r="E71" s="33">
        <f t="shared" ref="E71" si="65">J71+K71+L71+M71+O71</f>
        <v>0</v>
      </c>
      <c r="F71" s="33">
        <f t="shared" ref="F71" si="66">J71+K71+L71+M71+O71</f>
        <v>0</v>
      </c>
      <c r="G71" s="56"/>
      <c r="H71" s="56"/>
      <c r="I71" s="28">
        <f t="shared" ref="I71" si="67">+J71+K71+L71+M71+O71</f>
        <v>0</v>
      </c>
      <c r="J71" s="29">
        <v>0</v>
      </c>
      <c r="K71" s="29">
        <v>0</v>
      </c>
      <c r="L71" s="29">
        <v>0</v>
      </c>
      <c r="M71" s="34">
        <v>0</v>
      </c>
      <c r="N71" s="34">
        <v>0</v>
      </c>
      <c r="O71" s="50">
        <v>0</v>
      </c>
      <c r="P71" s="34">
        <v>0</v>
      </c>
      <c r="Q71" s="34">
        <v>0</v>
      </c>
    </row>
    <row r="72" spans="1:17" ht="16.149999999999999" customHeight="1" x14ac:dyDescent="0.2">
      <c r="A72" s="16">
        <v>61</v>
      </c>
      <c r="B72" s="18" t="s">
        <v>14</v>
      </c>
      <c r="C72" s="18"/>
      <c r="D72" s="18"/>
      <c r="E72" s="33">
        <f>J72+K72+L72+M72+O72+P72</f>
        <v>95248.9</v>
      </c>
      <c r="F72" s="33">
        <f>J72+K72+L72+M72+O72+P72</f>
        <v>95248.9</v>
      </c>
      <c r="G72" s="56"/>
      <c r="H72" s="56"/>
      <c r="I72" s="28">
        <f>+J72+K72+L72+M72+O72+P72</f>
        <v>95248.9</v>
      </c>
      <c r="J72" s="29">
        <v>0</v>
      </c>
      <c r="K72" s="29">
        <v>0</v>
      </c>
      <c r="L72" s="29">
        <v>0</v>
      </c>
      <c r="M72" s="34">
        <v>0</v>
      </c>
      <c r="N72" s="34">
        <v>0</v>
      </c>
      <c r="O72" s="50">
        <v>78043.899999999994</v>
      </c>
      <c r="P72" s="34">
        <v>17205</v>
      </c>
      <c r="Q72" s="34">
        <v>0</v>
      </c>
    </row>
    <row r="73" spans="1:17" ht="18.600000000000001" customHeight="1" x14ac:dyDescent="0.2">
      <c r="A73" s="16">
        <v>62</v>
      </c>
      <c r="B73" s="18" t="s">
        <v>15</v>
      </c>
      <c r="C73" s="18"/>
      <c r="D73" s="18"/>
      <c r="E73" s="33">
        <f>J73+K73+L73+M73+O73+N73</f>
        <v>2413.7761700000001</v>
      </c>
      <c r="F73" s="33">
        <f>J73+K73+L73+M73+O73+N73</f>
        <v>2413.7761700000001</v>
      </c>
      <c r="G73" s="56"/>
      <c r="H73" s="56"/>
      <c r="I73" s="28">
        <f>O73+P73</f>
        <v>2945.9</v>
      </c>
      <c r="J73" s="35">
        <v>0</v>
      </c>
      <c r="K73" s="29">
        <v>0</v>
      </c>
      <c r="L73" s="29">
        <v>0</v>
      </c>
      <c r="M73" s="34">
        <v>0</v>
      </c>
      <c r="N73" s="34">
        <v>0</v>
      </c>
      <c r="O73" s="50">
        <v>2413.7761700000001</v>
      </c>
      <c r="P73" s="34">
        <v>532.12383</v>
      </c>
      <c r="Q73" s="34">
        <v>0</v>
      </c>
    </row>
    <row r="74" spans="1:17" ht="18.600000000000001" customHeight="1" x14ac:dyDescent="0.2">
      <c r="A74" s="16">
        <v>63</v>
      </c>
      <c r="B74" s="24" t="s">
        <v>16</v>
      </c>
      <c r="C74" s="24"/>
      <c r="D74" s="24"/>
      <c r="E74" s="33">
        <f t="shared" ref="E74" si="68">J74+K74+L74+M74+O74</f>
        <v>0</v>
      </c>
      <c r="F74" s="33">
        <f t="shared" ref="F74" si="69">J74+K74+L74+M74+O74</f>
        <v>0</v>
      </c>
      <c r="G74" s="56"/>
      <c r="H74" s="56"/>
      <c r="I74" s="28">
        <f t="shared" ref="I74" si="70">+J74+K74+L74+M74+O74</f>
        <v>0</v>
      </c>
      <c r="J74" s="29">
        <v>0</v>
      </c>
      <c r="K74" s="29">
        <v>0</v>
      </c>
      <c r="L74" s="29">
        <v>0</v>
      </c>
      <c r="M74" s="34">
        <v>0</v>
      </c>
      <c r="N74" s="34">
        <v>0</v>
      </c>
      <c r="O74" s="50">
        <v>0</v>
      </c>
      <c r="P74" s="34">
        <v>0</v>
      </c>
      <c r="Q74" s="34">
        <v>0</v>
      </c>
    </row>
    <row r="75" spans="1:17" ht="18.600000000000001" customHeight="1" x14ac:dyDescent="0.2">
      <c r="A75" s="16">
        <v>64</v>
      </c>
      <c r="B75" s="24"/>
      <c r="C75" s="24"/>
      <c r="D75" s="24"/>
      <c r="E75" s="33"/>
      <c r="F75" s="33"/>
      <c r="G75" s="55"/>
      <c r="H75" s="55"/>
      <c r="I75" s="28"/>
      <c r="J75" s="29"/>
      <c r="K75" s="29"/>
      <c r="L75" s="29"/>
      <c r="M75" s="34"/>
      <c r="N75" s="34"/>
      <c r="O75" s="50"/>
      <c r="P75" s="34"/>
      <c r="Q75" s="34"/>
    </row>
    <row r="76" spans="1:17" ht="18.600000000000001" customHeight="1" x14ac:dyDescent="0.2">
      <c r="A76" s="16">
        <v>65</v>
      </c>
      <c r="B76" s="57" t="s">
        <v>77</v>
      </c>
      <c r="C76" s="58"/>
      <c r="D76" s="58"/>
      <c r="E76" s="58"/>
      <c r="F76" s="58"/>
      <c r="G76" s="58"/>
      <c r="H76" s="58"/>
      <c r="I76" s="58"/>
      <c r="J76" s="58"/>
      <c r="K76" s="58"/>
      <c r="L76" s="58"/>
      <c r="M76" s="58"/>
      <c r="N76" s="58"/>
      <c r="O76" s="58"/>
      <c r="P76" s="58"/>
      <c r="Q76" s="59"/>
    </row>
    <row r="77" spans="1:17" ht="144.75" customHeight="1" x14ac:dyDescent="0.2">
      <c r="A77" s="16">
        <v>66</v>
      </c>
      <c r="B77" s="40" t="s">
        <v>69</v>
      </c>
      <c r="C77" s="18" t="s">
        <v>21</v>
      </c>
      <c r="D77" s="18"/>
      <c r="E77" s="37">
        <f>E80+E81+E79</f>
        <v>57700.476419999999</v>
      </c>
      <c r="F77" s="33">
        <f>F80+F81+F79</f>
        <v>57700.476419999999</v>
      </c>
      <c r="G77" s="56">
        <v>2020</v>
      </c>
      <c r="H77" s="56">
        <v>2026</v>
      </c>
      <c r="I77" s="28">
        <f>J77+K77+L77+M77+N77+O77+Q77+P77</f>
        <v>57700.476419999999</v>
      </c>
      <c r="J77" s="29">
        <f>J79+J80+J81+J82</f>
        <v>70.478999999999999</v>
      </c>
      <c r="K77" s="29">
        <f>K79+K80+K81+K82</f>
        <v>820.99742000000003</v>
      </c>
      <c r="L77" s="29">
        <f>L79+L80+L81+L82</f>
        <v>209</v>
      </c>
      <c r="M77" s="30">
        <f t="shared" ref="M77:O77" si="71">M79+M80+M81+M82</f>
        <v>8800</v>
      </c>
      <c r="N77" s="30">
        <f t="shared" ref="N77" si="72">N79+N80+N81+N82</f>
        <v>8800</v>
      </c>
      <c r="O77" s="48">
        <f t="shared" si="71"/>
        <v>0</v>
      </c>
      <c r="P77" s="30">
        <f t="shared" ref="P77:Q77" si="73">P79+P80+P81+P82</f>
        <v>0</v>
      </c>
      <c r="Q77" s="30">
        <f t="shared" si="73"/>
        <v>39000</v>
      </c>
    </row>
    <row r="78" spans="1:17" ht="21.75" customHeight="1" x14ac:dyDescent="0.2">
      <c r="A78" s="16">
        <v>67</v>
      </c>
      <c r="B78" s="18" t="s">
        <v>41</v>
      </c>
      <c r="C78" s="18"/>
      <c r="D78" s="18"/>
      <c r="E78" s="33">
        <f>F78</f>
        <v>57700.476419999999</v>
      </c>
      <c r="F78" s="33">
        <f>I78</f>
        <v>57700.476419999999</v>
      </c>
      <c r="G78" s="56"/>
      <c r="H78" s="56"/>
      <c r="I78" s="28">
        <f>J78+K78+L78+M78+N78+O78+Q78+P78</f>
        <v>57700.476419999999</v>
      </c>
      <c r="J78" s="31">
        <f t="shared" ref="J78:O78" si="74">J79+J80+J81+J82</f>
        <v>70.478999999999999</v>
      </c>
      <c r="K78" s="31">
        <f t="shared" si="74"/>
        <v>820.99742000000003</v>
      </c>
      <c r="L78" s="31">
        <f t="shared" si="74"/>
        <v>209</v>
      </c>
      <c r="M78" s="32">
        <f t="shared" si="74"/>
        <v>8800</v>
      </c>
      <c r="N78" s="32">
        <f t="shared" ref="N78" si="75">N79+N80+N81+N82</f>
        <v>8800</v>
      </c>
      <c r="O78" s="49">
        <f t="shared" si="74"/>
        <v>0</v>
      </c>
      <c r="P78" s="32">
        <f t="shared" ref="P78:Q78" si="76">P79+P80+P81+P82</f>
        <v>0</v>
      </c>
      <c r="Q78" s="32">
        <f t="shared" si="76"/>
        <v>39000</v>
      </c>
    </row>
    <row r="79" spans="1:17" ht="17.25" customHeight="1" x14ac:dyDescent="0.2">
      <c r="A79" s="16">
        <v>68</v>
      </c>
      <c r="B79" s="24" t="s">
        <v>13</v>
      </c>
      <c r="C79" s="24"/>
      <c r="D79" s="24"/>
      <c r="E79" s="33">
        <f>J79+K79+L79+M79+O79</f>
        <v>0</v>
      </c>
      <c r="F79" s="33">
        <f>J79+K79+L79+M79+O79</f>
        <v>0</v>
      </c>
      <c r="G79" s="56"/>
      <c r="H79" s="56"/>
      <c r="I79" s="28">
        <f t="shared" ref="I79:I88" si="77">+J79+K79+L79+M79+O79</f>
        <v>0</v>
      </c>
      <c r="J79" s="29">
        <v>0</v>
      </c>
      <c r="K79" s="29">
        <v>0</v>
      </c>
      <c r="L79" s="29">
        <v>0</v>
      </c>
      <c r="M79" s="34">
        <v>0</v>
      </c>
      <c r="N79" s="34">
        <v>0</v>
      </c>
      <c r="O79" s="50">
        <v>0</v>
      </c>
      <c r="P79" s="34">
        <v>0</v>
      </c>
      <c r="Q79" s="34">
        <v>0</v>
      </c>
    </row>
    <row r="80" spans="1:17" ht="16.149999999999999" customHeight="1" x14ac:dyDescent="0.2">
      <c r="A80" s="16">
        <v>69</v>
      </c>
      <c r="B80" s="18" t="s">
        <v>14</v>
      </c>
      <c r="C80" s="18"/>
      <c r="D80" s="18"/>
      <c r="E80" s="33">
        <f>J80+K80+L80+M80+O80</f>
        <v>0</v>
      </c>
      <c r="F80" s="33">
        <f>J80+K80+L80+M80+O80</f>
        <v>0</v>
      </c>
      <c r="G80" s="56"/>
      <c r="H80" s="56"/>
      <c r="I80" s="28">
        <f t="shared" si="77"/>
        <v>0</v>
      </c>
      <c r="J80" s="29">
        <v>0</v>
      </c>
      <c r="K80" s="29">
        <v>0</v>
      </c>
      <c r="L80" s="29">
        <v>0</v>
      </c>
      <c r="M80" s="34">
        <v>0</v>
      </c>
      <c r="N80" s="34">
        <v>0</v>
      </c>
      <c r="O80" s="50">
        <v>0</v>
      </c>
      <c r="P80" s="34">
        <v>0</v>
      </c>
      <c r="Q80" s="34">
        <v>0</v>
      </c>
    </row>
    <row r="81" spans="1:17" ht="18.600000000000001" customHeight="1" x14ac:dyDescent="0.2">
      <c r="A81" s="16">
        <v>70</v>
      </c>
      <c r="B81" s="18" t="s">
        <v>15</v>
      </c>
      <c r="C81" s="18"/>
      <c r="D81" s="18"/>
      <c r="E81" s="33">
        <f>F81</f>
        <v>57700.476419999999</v>
      </c>
      <c r="F81" s="33">
        <f>I81</f>
        <v>57700.476419999999</v>
      </c>
      <c r="G81" s="56"/>
      <c r="H81" s="56"/>
      <c r="I81" s="28">
        <f>J81+K81+L81+M81+N81+O81+Q81+P81</f>
        <v>57700.476419999999</v>
      </c>
      <c r="J81" s="35">
        <v>70.478999999999999</v>
      </c>
      <c r="K81" s="29">
        <v>820.99742000000003</v>
      </c>
      <c r="L81" s="29">
        <v>209</v>
      </c>
      <c r="M81" s="34">
        <v>8800</v>
      </c>
      <c r="N81" s="34">
        <v>8800</v>
      </c>
      <c r="O81" s="50">
        <v>0</v>
      </c>
      <c r="P81" s="34">
        <v>0</v>
      </c>
      <c r="Q81" s="34">
        <v>39000</v>
      </c>
    </row>
    <row r="82" spans="1:17" ht="18.600000000000001" customHeight="1" x14ac:dyDescent="0.2">
      <c r="A82" s="16">
        <v>71</v>
      </c>
      <c r="B82" s="24" t="s">
        <v>16</v>
      </c>
      <c r="C82" s="24"/>
      <c r="D82" s="24"/>
      <c r="E82" s="33">
        <f>J82+K82+L82+M82+O82</f>
        <v>0</v>
      </c>
      <c r="F82" s="33">
        <f>J82+K82+L82+M82+O82</f>
        <v>0</v>
      </c>
      <c r="G82" s="56"/>
      <c r="H82" s="56"/>
      <c r="I82" s="28">
        <f t="shared" si="77"/>
        <v>0</v>
      </c>
      <c r="J82" s="29">
        <v>0</v>
      </c>
      <c r="K82" s="29">
        <v>0</v>
      </c>
      <c r="L82" s="29">
        <v>0</v>
      </c>
      <c r="M82" s="34">
        <v>0</v>
      </c>
      <c r="N82" s="34">
        <v>0</v>
      </c>
      <c r="O82" s="50">
        <v>0</v>
      </c>
      <c r="P82" s="34">
        <v>0</v>
      </c>
      <c r="Q82" s="34">
        <v>0</v>
      </c>
    </row>
    <row r="83" spans="1:17" ht="197.25" customHeight="1" x14ac:dyDescent="0.2">
      <c r="A83" s="16">
        <v>72</v>
      </c>
      <c r="B83" s="18" t="s">
        <v>70</v>
      </c>
      <c r="C83" s="18" t="s">
        <v>35</v>
      </c>
      <c r="D83" s="18"/>
      <c r="E83" s="37">
        <f>E86+E87+E85</f>
        <v>5805.0682200000001</v>
      </c>
      <c r="F83" s="33">
        <f>F86+F87+F85</f>
        <v>5805.0682200000001</v>
      </c>
      <c r="G83" s="56">
        <v>2021</v>
      </c>
      <c r="H83" s="56">
        <v>2021</v>
      </c>
      <c r="I83" s="28">
        <f>J83+K83+L83+M83+N83+O83</f>
        <v>5805.0682200000001</v>
      </c>
      <c r="J83" s="29">
        <f>J85+J86+J87+J88</f>
        <v>0</v>
      </c>
      <c r="K83" s="29">
        <f>K85+K86+K87+K88</f>
        <v>5805.0682200000001</v>
      </c>
      <c r="L83" s="29">
        <f>L85+L86+L87+L88</f>
        <v>0</v>
      </c>
      <c r="M83" s="30">
        <f t="shared" ref="M83:O83" si="78">M85+M86+M87+M88</f>
        <v>0</v>
      </c>
      <c r="N83" s="30">
        <f t="shared" ref="N83" si="79">N85+N86+N87+N88</f>
        <v>0</v>
      </c>
      <c r="O83" s="48">
        <f t="shared" si="78"/>
        <v>0</v>
      </c>
      <c r="P83" s="30">
        <f t="shared" ref="P83:Q83" si="80">P85+P86+P87+P88</f>
        <v>0</v>
      </c>
      <c r="Q83" s="30">
        <f t="shared" si="80"/>
        <v>0</v>
      </c>
    </row>
    <row r="84" spans="1:17" ht="21.75" customHeight="1" x14ac:dyDescent="0.2">
      <c r="A84" s="16">
        <v>73</v>
      </c>
      <c r="B84" s="18" t="s">
        <v>42</v>
      </c>
      <c r="C84" s="18"/>
      <c r="D84" s="18"/>
      <c r="E84" s="33">
        <f>F84</f>
        <v>5805.0682200000001</v>
      </c>
      <c r="F84" s="33">
        <f>I84</f>
        <v>5805.0682200000001</v>
      </c>
      <c r="G84" s="56"/>
      <c r="H84" s="56"/>
      <c r="I84" s="28">
        <f>J84+K84+L84+M84+N84+O84</f>
        <v>5805.0682200000001</v>
      </c>
      <c r="J84" s="31">
        <f t="shared" ref="J84:O84" si="81">J85+J86+J87+J88</f>
        <v>0</v>
      </c>
      <c r="K84" s="31">
        <f t="shared" si="81"/>
        <v>5805.0682200000001</v>
      </c>
      <c r="L84" s="31">
        <f t="shared" si="81"/>
        <v>0</v>
      </c>
      <c r="M84" s="32">
        <f t="shared" si="81"/>
        <v>0</v>
      </c>
      <c r="N84" s="32">
        <f t="shared" ref="N84" si="82">N85+N86+N87+N88</f>
        <v>0</v>
      </c>
      <c r="O84" s="49">
        <f t="shared" si="81"/>
        <v>0</v>
      </c>
      <c r="P84" s="32">
        <f t="shared" ref="P84:Q84" si="83">P85+P86+P87+P88</f>
        <v>0</v>
      </c>
      <c r="Q84" s="32">
        <f t="shared" si="83"/>
        <v>0</v>
      </c>
    </row>
    <row r="85" spans="1:17" ht="17.25" customHeight="1" x14ac:dyDescent="0.2">
      <c r="A85" s="16">
        <v>74</v>
      </c>
      <c r="B85" s="24" t="s">
        <v>13</v>
      </c>
      <c r="C85" s="24"/>
      <c r="D85" s="24"/>
      <c r="E85" s="33">
        <f>J85+K85+L85+M85+O85</f>
        <v>0</v>
      </c>
      <c r="F85" s="33">
        <f>J85+K85+L85+M85+O85</f>
        <v>0</v>
      </c>
      <c r="G85" s="56"/>
      <c r="H85" s="56"/>
      <c r="I85" s="28">
        <f t="shared" si="77"/>
        <v>0</v>
      </c>
      <c r="J85" s="29">
        <v>0</v>
      </c>
      <c r="K85" s="29">
        <v>0</v>
      </c>
      <c r="L85" s="29">
        <v>0</v>
      </c>
      <c r="M85" s="34">
        <v>0</v>
      </c>
      <c r="N85" s="34">
        <v>0</v>
      </c>
      <c r="O85" s="50">
        <v>0</v>
      </c>
      <c r="P85" s="34">
        <v>0</v>
      </c>
      <c r="Q85" s="34">
        <v>0</v>
      </c>
    </row>
    <row r="86" spans="1:17" ht="16.149999999999999" customHeight="1" x14ac:dyDescent="0.2">
      <c r="A86" s="16">
        <v>75</v>
      </c>
      <c r="B86" s="18" t="s">
        <v>14</v>
      </c>
      <c r="C86" s="18"/>
      <c r="D86" s="18"/>
      <c r="E86" s="33">
        <f>J86+K86+L86+M86+O86</f>
        <v>0</v>
      </c>
      <c r="F86" s="33">
        <f>J86+K86+L86+M86+O86</f>
        <v>0</v>
      </c>
      <c r="G86" s="56"/>
      <c r="H86" s="56"/>
      <c r="I86" s="28">
        <f t="shared" si="77"/>
        <v>0</v>
      </c>
      <c r="J86" s="29">
        <v>0</v>
      </c>
      <c r="K86" s="29">
        <v>0</v>
      </c>
      <c r="L86" s="29">
        <v>0</v>
      </c>
      <c r="M86" s="34">
        <v>0</v>
      </c>
      <c r="N86" s="34">
        <v>0</v>
      </c>
      <c r="O86" s="50">
        <v>0</v>
      </c>
      <c r="P86" s="34">
        <v>0</v>
      </c>
      <c r="Q86" s="34">
        <v>0</v>
      </c>
    </row>
    <row r="87" spans="1:17" ht="18.600000000000001" customHeight="1" x14ac:dyDescent="0.2">
      <c r="A87" s="16">
        <v>76</v>
      </c>
      <c r="B87" s="18" t="s">
        <v>15</v>
      </c>
      <c r="C87" s="18"/>
      <c r="D87" s="18"/>
      <c r="E87" s="33">
        <f>F87</f>
        <v>5805.0682200000001</v>
      </c>
      <c r="F87" s="33">
        <f>I87</f>
        <v>5805.0682200000001</v>
      </c>
      <c r="G87" s="56"/>
      <c r="H87" s="56"/>
      <c r="I87" s="28">
        <f>J87+K87+L87+M87+N87+O87</f>
        <v>5805.0682200000001</v>
      </c>
      <c r="J87" s="35">
        <v>0</v>
      </c>
      <c r="K87" s="29">
        <v>5805.0682200000001</v>
      </c>
      <c r="L87" s="29">
        <v>0</v>
      </c>
      <c r="M87" s="34">
        <v>0</v>
      </c>
      <c r="N87" s="34">
        <v>0</v>
      </c>
      <c r="O87" s="50">
        <v>0</v>
      </c>
      <c r="P87" s="34">
        <v>0</v>
      </c>
      <c r="Q87" s="34">
        <v>0</v>
      </c>
    </row>
    <row r="88" spans="1:17" ht="18.600000000000001" customHeight="1" x14ac:dyDescent="0.2">
      <c r="A88" s="16">
        <v>77</v>
      </c>
      <c r="B88" s="24" t="s">
        <v>16</v>
      </c>
      <c r="C88" s="24"/>
      <c r="D88" s="24"/>
      <c r="E88" s="33">
        <f>J88+K88+L88+M88+O88</f>
        <v>0</v>
      </c>
      <c r="F88" s="33">
        <f>J88+K88+L88+M88+O88</f>
        <v>0</v>
      </c>
      <c r="G88" s="56"/>
      <c r="H88" s="56"/>
      <c r="I88" s="28">
        <f t="shared" si="77"/>
        <v>0</v>
      </c>
      <c r="J88" s="29">
        <v>0</v>
      </c>
      <c r="K88" s="29">
        <v>0</v>
      </c>
      <c r="L88" s="29">
        <v>0</v>
      </c>
      <c r="M88" s="34">
        <v>0</v>
      </c>
      <c r="N88" s="34">
        <v>0</v>
      </c>
      <c r="O88" s="50">
        <v>0</v>
      </c>
      <c r="P88" s="34">
        <v>0</v>
      </c>
      <c r="Q88" s="34">
        <v>0</v>
      </c>
    </row>
    <row r="89" spans="1:17" ht="115.5" customHeight="1" x14ac:dyDescent="0.2">
      <c r="A89" s="16">
        <v>78</v>
      </c>
      <c r="B89" s="18" t="s">
        <v>71</v>
      </c>
      <c r="C89" s="18" t="s">
        <v>34</v>
      </c>
      <c r="D89" s="18"/>
      <c r="E89" s="37">
        <f>E92+E93+E91</f>
        <v>7040.3489900000004</v>
      </c>
      <c r="F89" s="33">
        <f>F92+F93+F91</f>
        <v>7040.3489900000004</v>
      </c>
      <c r="G89" s="56">
        <v>2021</v>
      </c>
      <c r="H89" s="56">
        <v>2023</v>
      </c>
      <c r="I89" s="28">
        <f t="shared" ref="I89:I100" si="84">+J89+K89+L89+M89+O89</f>
        <v>7040.3489900000004</v>
      </c>
      <c r="J89" s="29">
        <f>J91+J92+J93+J94</f>
        <v>0</v>
      </c>
      <c r="K89" s="29">
        <f>K91+K92+K93+K94</f>
        <v>2951.14599</v>
      </c>
      <c r="L89" s="29">
        <f>L91+L92+L93+L94</f>
        <v>3629.203</v>
      </c>
      <c r="M89" s="30">
        <f t="shared" ref="M89:O89" si="85">M91+M92+M93+M94</f>
        <v>460</v>
      </c>
      <c r="N89" s="30">
        <f t="shared" ref="N89" si="86">N91+N92+N93+N94</f>
        <v>0</v>
      </c>
      <c r="O89" s="48">
        <f t="shared" si="85"/>
        <v>0</v>
      </c>
      <c r="P89" s="30">
        <f t="shared" ref="P89:Q89" si="87">P91+P92+P93+P94</f>
        <v>0</v>
      </c>
      <c r="Q89" s="30">
        <f t="shared" si="87"/>
        <v>0</v>
      </c>
    </row>
    <row r="90" spans="1:17" ht="21.75" customHeight="1" x14ac:dyDescent="0.2">
      <c r="A90" s="16">
        <v>79</v>
      </c>
      <c r="B90" s="18" t="s">
        <v>44</v>
      </c>
      <c r="C90" s="18"/>
      <c r="D90" s="18"/>
      <c r="E90" s="33">
        <f>J90+K90+L90+M90+O90</f>
        <v>7040.3489900000004</v>
      </c>
      <c r="F90" s="33">
        <f>J90+K90+L90+M90+O90</f>
        <v>7040.3489900000004</v>
      </c>
      <c r="G90" s="56"/>
      <c r="H90" s="56"/>
      <c r="I90" s="28">
        <f t="shared" si="84"/>
        <v>7040.3489900000004</v>
      </c>
      <c r="J90" s="31">
        <f t="shared" ref="J90:O90" si="88">J91+J92+J93+J94</f>
        <v>0</v>
      </c>
      <c r="K90" s="31">
        <f t="shared" si="88"/>
        <v>2951.14599</v>
      </c>
      <c r="L90" s="31">
        <f t="shared" si="88"/>
        <v>3629.203</v>
      </c>
      <c r="M90" s="32">
        <f t="shared" si="88"/>
        <v>460</v>
      </c>
      <c r="N90" s="32">
        <f t="shared" ref="N90" si="89">N91+N92+N93+N94</f>
        <v>0</v>
      </c>
      <c r="O90" s="49">
        <f t="shared" si="88"/>
        <v>0</v>
      </c>
      <c r="P90" s="32">
        <f t="shared" ref="P90:Q90" si="90">P91+P92+P93+P94</f>
        <v>0</v>
      </c>
      <c r="Q90" s="32">
        <f t="shared" si="90"/>
        <v>0</v>
      </c>
    </row>
    <row r="91" spans="1:17" ht="17.25" customHeight="1" x14ac:dyDescent="0.2">
      <c r="A91" s="16">
        <v>80</v>
      </c>
      <c r="B91" s="24" t="s">
        <v>13</v>
      </c>
      <c r="C91" s="24"/>
      <c r="D91" s="24"/>
      <c r="E91" s="33">
        <f>J91+K91+L91+M91+O91</f>
        <v>0</v>
      </c>
      <c r="F91" s="33">
        <f>J91+K91+L91+M91+O91</f>
        <v>0</v>
      </c>
      <c r="G91" s="56"/>
      <c r="H91" s="56"/>
      <c r="I91" s="28">
        <f t="shared" si="84"/>
        <v>0</v>
      </c>
      <c r="J91" s="29">
        <v>0</v>
      </c>
      <c r="K91" s="29">
        <v>0</v>
      </c>
      <c r="L91" s="29">
        <v>0</v>
      </c>
      <c r="M91" s="34">
        <v>0</v>
      </c>
      <c r="N91" s="34">
        <v>0</v>
      </c>
      <c r="O91" s="50">
        <v>0</v>
      </c>
      <c r="P91" s="34">
        <v>0</v>
      </c>
      <c r="Q91" s="34">
        <v>0</v>
      </c>
    </row>
    <row r="92" spans="1:17" ht="16.149999999999999" customHeight="1" x14ac:dyDescent="0.2">
      <c r="A92" s="16">
        <v>81</v>
      </c>
      <c r="B92" s="18" t="s">
        <v>14</v>
      </c>
      <c r="C92" s="18"/>
      <c r="D92" s="18"/>
      <c r="E92" s="33">
        <f>J92+K92+L92+M92+O92</f>
        <v>0</v>
      </c>
      <c r="F92" s="33">
        <f>J92+K92+L92+M92+O92</f>
        <v>0</v>
      </c>
      <c r="G92" s="56"/>
      <c r="H92" s="56"/>
      <c r="I92" s="28">
        <f t="shared" si="84"/>
        <v>0</v>
      </c>
      <c r="J92" s="29">
        <v>0</v>
      </c>
      <c r="K92" s="29">
        <v>0</v>
      </c>
      <c r="L92" s="29">
        <v>0</v>
      </c>
      <c r="M92" s="34">
        <v>0</v>
      </c>
      <c r="N92" s="34">
        <v>0</v>
      </c>
      <c r="O92" s="50">
        <v>0</v>
      </c>
      <c r="P92" s="34">
        <v>0</v>
      </c>
      <c r="Q92" s="34">
        <v>0</v>
      </c>
    </row>
    <row r="93" spans="1:17" ht="18.600000000000001" customHeight="1" x14ac:dyDescent="0.2">
      <c r="A93" s="16">
        <v>82</v>
      </c>
      <c r="B93" s="18" t="s">
        <v>15</v>
      </c>
      <c r="C93" s="18"/>
      <c r="D93" s="18"/>
      <c r="E93" s="33">
        <f>J93+K93+L93+M93+O93</f>
        <v>7040.3489900000004</v>
      </c>
      <c r="F93" s="33">
        <f>J93+K93+L93+M93+O93</f>
        <v>7040.3489900000004</v>
      </c>
      <c r="G93" s="56"/>
      <c r="H93" s="56"/>
      <c r="I93" s="28">
        <f t="shared" si="84"/>
        <v>7040.3489900000004</v>
      </c>
      <c r="J93" s="35">
        <v>0</v>
      </c>
      <c r="K93" s="29">
        <v>2951.14599</v>
      </c>
      <c r="L93" s="29">
        <v>3629.203</v>
      </c>
      <c r="M93" s="34">
        <v>460</v>
      </c>
      <c r="N93" s="34">
        <v>0</v>
      </c>
      <c r="O93" s="50">
        <v>0</v>
      </c>
      <c r="P93" s="34">
        <v>0</v>
      </c>
      <c r="Q93" s="34">
        <v>0</v>
      </c>
    </row>
    <row r="94" spans="1:17" ht="18.600000000000001" customHeight="1" x14ac:dyDescent="0.2">
      <c r="A94" s="16">
        <v>83</v>
      </c>
      <c r="B94" s="24" t="s">
        <v>16</v>
      </c>
      <c r="C94" s="24"/>
      <c r="D94" s="24"/>
      <c r="E94" s="33">
        <f>J94+K94+L94+M94+O94</f>
        <v>0</v>
      </c>
      <c r="F94" s="33">
        <f>J94+K94+L94+M94+O94</f>
        <v>0</v>
      </c>
      <c r="G94" s="56"/>
      <c r="H94" s="56"/>
      <c r="I94" s="28">
        <f t="shared" si="84"/>
        <v>0</v>
      </c>
      <c r="J94" s="29">
        <v>0</v>
      </c>
      <c r="K94" s="29">
        <v>0</v>
      </c>
      <c r="L94" s="29">
        <v>0</v>
      </c>
      <c r="M94" s="34">
        <v>0</v>
      </c>
      <c r="N94" s="34">
        <v>0</v>
      </c>
      <c r="O94" s="50">
        <v>0</v>
      </c>
      <c r="P94" s="34">
        <v>0</v>
      </c>
      <c r="Q94" s="34">
        <v>0</v>
      </c>
    </row>
    <row r="95" spans="1:17" ht="158.25" customHeight="1" x14ac:dyDescent="0.2">
      <c r="A95" s="16">
        <v>84</v>
      </c>
      <c r="B95" s="18" t="s">
        <v>72</v>
      </c>
      <c r="C95" s="18" t="s">
        <v>33</v>
      </c>
      <c r="D95" s="18"/>
      <c r="E95" s="37">
        <f>E98+E99+E97</f>
        <v>60551.8</v>
      </c>
      <c r="F95" s="33">
        <f>F98+F99+F97</f>
        <v>60551.8</v>
      </c>
      <c r="G95" s="56">
        <v>2022</v>
      </c>
      <c r="H95" s="56">
        <v>2023</v>
      </c>
      <c r="I95" s="28">
        <f t="shared" si="84"/>
        <v>60551.8</v>
      </c>
      <c r="J95" s="29">
        <f>J97+J98+J99+J100</f>
        <v>0</v>
      </c>
      <c r="K95" s="29">
        <f>K97+K98+K99+K100</f>
        <v>0</v>
      </c>
      <c r="L95" s="29">
        <f>L97+L98+L99+L100</f>
        <v>7271.43</v>
      </c>
      <c r="M95" s="30">
        <f t="shared" ref="M95:O95" si="91">M97+M98+M99+M100</f>
        <v>53280.37</v>
      </c>
      <c r="N95" s="30">
        <f t="shared" ref="N95" si="92">N97+N98+N99+N100</f>
        <v>0</v>
      </c>
      <c r="O95" s="48">
        <f t="shared" si="91"/>
        <v>0</v>
      </c>
      <c r="P95" s="30">
        <f t="shared" ref="P95:Q95" si="93">P97+P98+P99+P100</f>
        <v>0</v>
      </c>
      <c r="Q95" s="30">
        <f t="shared" si="93"/>
        <v>0</v>
      </c>
    </row>
    <row r="96" spans="1:17" ht="21.75" customHeight="1" x14ac:dyDescent="0.2">
      <c r="A96" s="16">
        <v>85</v>
      </c>
      <c r="B96" s="18" t="s">
        <v>59</v>
      </c>
      <c r="C96" s="18"/>
      <c r="D96" s="18"/>
      <c r="E96" s="33">
        <f>J96+K96+L96+M96+O96</f>
        <v>60551.8</v>
      </c>
      <c r="F96" s="33">
        <f>J96+K96+L96+M96+O96</f>
        <v>60551.8</v>
      </c>
      <c r="G96" s="56"/>
      <c r="H96" s="56"/>
      <c r="I96" s="28">
        <f t="shared" si="84"/>
        <v>60551.8</v>
      </c>
      <c r="J96" s="31">
        <f t="shared" ref="J96:O96" si="94">J97+J98+J99+J100</f>
        <v>0</v>
      </c>
      <c r="K96" s="31">
        <f t="shared" si="94"/>
        <v>0</v>
      </c>
      <c r="L96" s="31">
        <f t="shared" si="94"/>
        <v>7271.43</v>
      </c>
      <c r="M96" s="32">
        <f t="shared" si="94"/>
        <v>53280.37</v>
      </c>
      <c r="N96" s="32">
        <f t="shared" ref="N96" si="95">N97+N98+N99+N100</f>
        <v>0</v>
      </c>
      <c r="O96" s="49">
        <f t="shared" si="94"/>
        <v>0</v>
      </c>
      <c r="P96" s="32">
        <f t="shared" ref="P96:Q96" si="96">P97+P98+P99+P100</f>
        <v>0</v>
      </c>
      <c r="Q96" s="32">
        <f t="shared" si="96"/>
        <v>0</v>
      </c>
    </row>
    <row r="97" spans="1:17" ht="17.25" customHeight="1" x14ac:dyDescent="0.2">
      <c r="A97" s="16">
        <v>86</v>
      </c>
      <c r="B97" s="24" t="s">
        <v>13</v>
      </c>
      <c r="C97" s="24"/>
      <c r="D97" s="24"/>
      <c r="E97" s="33">
        <f>J97+K97+L97+M97+O97</f>
        <v>0</v>
      </c>
      <c r="F97" s="33">
        <f>J97+K97+L97+M97+O97</f>
        <v>0</v>
      </c>
      <c r="G97" s="56"/>
      <c r="H97" s="56"/>
      <c r="I97" s="28">
        <f t="shared" si="84"/>
        <v>0</v>
      </c>
      <c r="J97" s="29">
        <v>0</v>
      </c>
      <c r="K97" s="29">
        <v>0</v>
      </c>
      <c r="L97" s="29">
        <v>0</v>
      </c>
      <c r="M97" s="34">
        <v>0</v>
      </c>
      <c r="N97" s="34">
        <v>0</v>
      </c>
      <c r="O97" s="50">
        <v>0</v>
      </c>
      <c r="P97" s="34">
        <v>0</v>
      </c>
      <c r="Q97" s="34">
        <v>0</v>
      </c>
    </row>
    <row r="98" spans="1:17" ht="16.149999999999999" customHeight="1" x14ac:dyDescent="0.2">
      <c r="A98" s="16">
        <v>87</v>
      </c>
      <c r="B98" s="18" t="s">
        <v>14</v>
      </c>
      <c r="C98" s="18"/>
      <c r="D98" s="18"/>
      <c r="E98" s="33">
        <f>J98+K98+L98+M98+O98</f>
        <v>0</v>
      </c>
      <c r="F98" s="33">
        <f>J98+K98+L98+M98+O98</f>
        <v>0</v>
      </c>
      <c r="G98" s="56"/>
      <c r="H98" s="56"/>
      <c r="I98" s="28">
        <f t="shared" si="84"/>
        <v>0</v>
      </c>
      <c r="J98" s="29">
        <v>0</v>
      </c>
      <c r="K98" s="29">
        <v>0</v>
      </c>
      <c r="L98" s="29">
        <v>0</v>
      </c>
      <c r="M98" s="34">
        <v>0</v>
      </c>
      <c r="N98" s="34">
        <v>0</v>
      </c>
      <c r="O98" s="50">
        <v>0</v>
      </c>
      <c r="P98" s="34">
        <v>0</v>
      </c>
      <c r="Q98" s="34">
        <v>0</v>
      </c>
    </row>
    <row r="99" spans="1:17" ht="18.600000000000001" customHeight="1" x14ac:dyDescent="0.2">
      <c r="A99" s="16">
        <v>88</v>
      </c>
      <c r="B99" s="18" t="s">
        <v>15</v>
      </c>
      <c r="C99" s="18"/>
      <c r="D99" s="18"/>
      <c r="E99" s="33">
        <f>J99+K99+L99+M99+O99</f>
        <v>60551.8</v>
      </c>
      <c r="F99" s="33">
        <f>J99+K99+L99+M99+O99</f>
        <v>60551.8</v>
      </c>
      <c r="G99" s="56"/>
      <c r="H99" s="56"/>
      <c r="I99" s="28">
        <f t="shared" si="84"/>
        <v>60551.8</v>
      </c>
      <c r="J99" s="35">
        <v>0</v>
      </c>
      <c r="K99" s="29">
        <v>0</v>
      </c>
      <c r="L99" s="29">
        <v>7271.43</v>
      </c>
      <c r="M99" s="34">
        <v>53280.37</v>
      </c>
      <c r="N99" s="34">
        <v>0</v>
      </c>
      <c r="O99" s="50">
        <v>0</v>
      </c>
      <c r="P99" s="34">
        <v>0</v>
      </c>
      <c r="Q99" s="34">
        <v>0</v>
      </c>
    </row>
    <row r="100" spans="1:17" ht="18.600000000000001" customHeight="1" x14ac:dyDescent="0.2">
      <c r="A100" s="16">
        <v>89</v>
      </c>
      <c r="B100" s="24" t="s">
        <v>16</v>
      </c>
      <c r="C100" s="24"/>
      <c r="D100" s="24"/>
      <c r="E100" s="33">
        <f>J100+K100+L100+M100+O100</f>
        <v>0</v>
      </c>
      <c r="F100" s="33">
        <f>J100+K100+L100+M100+O100</f>
        <v>0</v>
      </c>
      <c r="G100" s="56"/>
      <c r="H100" s="56"/>
      <c r="I100" s="28">
        <f t="shared" si="84"/>
        <v>0</v>
      </c>
      <c r="J100" s="29">
        <v>0</v>
      </c>
      <c r="K100" s="29">
        <v>0</v>
      </c>
      <c r="L100" s="29">
        <v>0</v>
      </c>
      <c r="M100" s="34">
        <v>0</v>
      </c>
      <c r="N100" s="34">
        <v>0</v>
      </c>
      <c r="O100" s="50">
        <v>0</v>
      </c>
      <c r="P100" s="34">
        <v>0</v>
      </c>
      <c r="Q100" s="34">
        <v>0</v>
      </c>
    </row>
    <row r="101" spans="1:17" ht="158.25" customHeight="1" x14ac:dyDescent="0.2">
      <c r="A101" s="16">
        <v>90</v>
      </c>
      <c r="B101" s="18" t="s">
        <v>73</v>
      </c>
      <c r="C101" s="18" t="s">
        <v>43</v>
      </c>
      <c r="D101" s="18"/>
      <c r="E101" s="37">
        <f>E104+E105+E103</f>
        <v>6179.25</v>
      </c>
      <c r="F101" s="33">
        <f>F104+F105+F103</f>
        <v>6179.25</v>
      </c>
      <c r="G101" s="56">
        <v>2022</v>
      </c>
      <c r="H101" s="56">
        <v>2023</v>
      </c>
      <c r="I101" s="28">
        <f t="shared" ref="I101:I106" si="97">+J101+K101+L101+M101+O101</f>
        <v>6179.25</v>
      </c>
      <c r="J101" s="29">
        <f>J103+J104+J105+J106</f>
        <v>0</v>
      </c>
      <c r="K101" s="29">
        <f>K103+K104+K105+K106</f>
        <v>0</v>
      </c>
      <c r="L101" s="29">
        <f>L103+L104+L105+L106</f>
        <v>1463.75</v>
      </c>
      <c r="M101" s="30">
        <f t="shared" ref="M101:O101" si="98">M103+M104+M105+M106</f>
        <v>4715.5</v>
      </c>
      <c r="N101" s="30">
        <f t="shared" si="98"/>
        <v>0</v>
      </c>
      <c r="O101" s="48">
        <f t="shared" si="98"/>
        <v>0</v>
      </c>
      <c r="P101" s="30">
        <f t="shared" ref="P101:Q101" si="99">P103+P104+P105+P106</f>
        <v>0</v>
      </c>
      <c r="Q101" s="30">
        <f t="shared" si="99"/>
        <v>0</v>
      </c>
    </row>
    <row r="102" spans="1:17" ht="21.75" customHeight="1" x14ac:dyDescent="0.2">
      <c r="A102" s="16">
        <v>91</v>
      </c>
      <c r="B102" s="18" t="s">
        <v>60</v>
      </c>
      <c r="C102" s="18"/>
      <c r="D102" s="18"/>
      <c r="E102" s="33">
        <f>J102+K102+L102+M102+O102</f>
        <v>6179.25</v>
      </c>
      <c r="F102" s="33">
        <f>J102+K102+L102+M102+O102</f>
        <v>6179.25</v>
      </c>
      <c r="G102" s="56"/>
      <c r="H102" s="56"/>
      <c r="I102" s="28">
        <f t="shared" si="97"/>
        <v>6179.25</v>
      </c>
      <c r="J102" s="31">
        <f t="shared" ref="J102:O102" si="100">J103+J104+J105+J106</f>
        <v>0</v>
      </c>
      <c r="K102" s="31">
        <f t="shared" si="100"/>
        <v>0</v>
      </c>
      <c r="L102" s="31">
        <f t="shared" si="100"/>
        <v>1463.75</v>
      </c>
      <c r="M102" s="32">
        <f t="shared" si="100"/>
        <v>4715.5</v>
      </c>
      <c r="N102" s="32">
        <f t="shared" si="100"/>
        <v>0</v>
      </c>
      <c r="O102" s="49">
        <f t="shared" si="100"/>
        <v>0</v>
      </c>
      <c r="P102" s="32">
        <f t="shared" ref="P102:Q102" si="101">P103+P104+P105+P106</f>
        <v>0</v>
      </c>
      <c r="Q102" s="32">
        <f t="shared" si="101"/>
        <v>0</v>
      </c>
    </row>
    <row r="103" spans="1:17" ht="17.25" customHeight="1" x14ac:dyDescent="0.2">
      <c r="A103" s="16">
        <v>92</v>
      </c>
      <c r="B103" s="24" t="s">
        <v>13</v>
      </c>
      <c r="C103" s="24"/>
      <c r="D103" s="24"/>
      <c r="E103" s="33">
        <f>J103+K103+L103+M103+O103</f>
        <v>0</v>
      </c>
      <c r="F103" s="33">
        <f>J103+K103+L103+M103+O103</f>
        <v>0</v>
      </c>
      <c r="G103" s="56"/>
      <c r="H103" s="56"/>
      <c r="I103" s="28">
        <f t="shared" si="97"/>
        <v>0</v>
      </c>
      <c r="J103" s="29">
        <v>0</v>
      </c>
      <c r="K103" s="29">
        <v>0</v>
      </c>
      <c r="L103" s="29">
        <v>0</v>
      </c>
      <c r="M103" s="34">
        <v>0</v>
      </c>
      <c r="N103" s="34">
        <v>0</v>
      </c>
      <c r="O103" s="50">
        <v>0</v>
      </c>
      <c r="P103" s="32">
        <f t="shared" ref="P103:Q103" si="102">P104+P105+P106+P107</f>
        <v>0</v>
      </c>
      <c r="Q103" s="32">
        <f t="shared" si="102"/>
        <v>0</v>
      </c>
    </row>
    <row r="104" spans="1:17" ht="16.149999999999999" customHeight="1" x14ac:dyDescent="0.2">
      <c r="A104" s="16">
        <v>93</v>
      </c>
      <c r="B104" s="18" t="s">
        <v>14</v>
      </c>
      <c r="C104" s="18"/>
      <c r="D104" s="18"/>
      <c r="E104" s="33">
        <f>J104+K104+L104+M104+O104</f>
        <v>0</v>
      </c>
      <c r="F104" s="33">
        <f>J104+K104+L104+M104+O104</f>
        <v>0</v>
      </c>
      <c r="G104" s="56"/>
      <c r="H104" s="56"/>
      <c r="I104" s="28">
        <f t="shared" si="97"/>
        <v>0</v>
      </c>
      <c r="J104" s="29">
        <v>0</v>
      </c>
      <c r="K104" s="29">
        <v>0</v>
      </c>
      <c r="L104" s="29">
        <v>0</v>
      </c>
      <c r="M104" s="34">
        <v>0</v>
      </c>
      <c r="N104" s="34">
        <v>0</v>
      </c>
      <c r="O104" s="50">
        <v>0</v>
      </c>
      <c r="P104" s="32">
        <f t="shared" ref="P104:Q104" si="103">P105+P106+P107+P108</f>
        <v>0</v>
      </c>
      <c r="Q104" s="32">
        <f t="shared" si="103"/>
        <v>0</v>
      </c>
    </row>
    <row r="105" spans="1:17" ht="18.600000000000001" customHeight="1" x14ac:dyDescent="0.2">
      <c r="A105" s="16">
        <v>94</v>
      </c>
      <c r="B105" s="18" t="s">
        <v>15</v>
      </c>
      <c r="C105" s="18"/>
      <c r="D105" s="18"/>
      <c r="E105" s="33">
        <f>J105+K105+L105+M105+O105</f>
        <v>6179.25</v>
      </c>
      <c r="F105" s="33">
        <f>J105+K105+L105+M105+O105</f>
        <v>6179.25</v>
      </c>
      <c r="G105" s="56"/>
      <c r="H105" s="56"/>
      <c r="I105" s="28">
        <f t="shared" si="97"/>
        <v>6179.25</v>
      </c>
      <c r="J105" s="35">
        <v>0</v>
      </c>
      <c r="K105" s="29">
        <v>0</v>
      </c>
      <c r="L105" s="29">
        <v>1463.75</v>
      </c>
      <c r="M105" s="34">
        <v>4715.5</v>
      </c>
      <c r="N105" s="34">
        <v>0</v>
      </c>
      <c r="O105" s="50">
        <v>0</v>
      </c>
      <c r="P105" s="32">
        <f t="shared" ref="P105:Q105" si="104">P106+P107+P108+P109</f>
        <v>0</v>
      </c>
      <c r="Q105" s="32">
        <f t="shared" si="104"/>
        <v>0</v>
      </c>
    </row>
    <row r="106" spans="1:17" ht="18.600000000000001" customHeight="1" x14ac:dyDescent="0.2">
      <c r="A106" s="16">
        <v>95</v>
      </c>
      <c r="B106" s="24" t="s">
        <v>16</v>
      </c>
      <c r="C106" s="24"/>
      <c r="D106" s="24"/>
      <c r="E106" s="33">
        <f>J106+K106+L106+M106+O106</f>
        <v>0</v>
      </c>
      <c r="F106" s="33">
        <f>J106+K106+L106+M106+O106</f>
        <v>0</v>
      </c>
      <c r="G106" s="56"/>
      <c r="H106" s="56"/>
      <c r="I106" s="28">
        <f t="shared" si="97"/>
        <v>0</v>
      </c>
      <c r="J106" s="29">
        <v>0</v>
      </c>
      <c r="K106" s="29">
        <v>0</v>
      </c>
      <c r="L106" s="29">
        <v>0</v>
      </c>
      <c r="M106" s="34">
        <v>0</v>
      </c>
      <c r="N106" s="34">
        <v>0</v>
      </c>
      <c r="O106" s="50">
        <v>0</v>
      </c>
      <c r="P106" s="32">
        <f t="shared" ref="P106:Q106" si="105">P107+P108+P109+P110</f>
        <v>0</v>
      </c>
      <c r="Q106" s="32">
        <f t="shared" si="105"/>
        <v>0</v>
      </c>
    </row>
    <row r="107" spans="1:17" ht="158.25" customHeight="1" x14ac:dyDescent="0.2">
      <c r="A107" s="16">
        <v>96</v>
      </c>
      <c r="B107" s="18" t="s">
        <v>74</v>
      </c>
      <c r="C107" s="18" t="s">
        <v>45</v>
      </c>
      <c r="D107" s="18"/>
      <c r="E107" s="37">
        <f>E110+E111+E109</f>
        <v>14455.8</v>
      </c>
      <c r="F107" s="33">
        <f>F110+F111+F109</f>
        <v>14455.8</v>
      </c>
      <c r="G107" s="56">
        <v>2022</v>
      </c>
      <c r="H107" s="56">
        <v>2022</v>
      </c>
      <c r="I107" s="28">
        <f t="shared" ref="I107:I112" si="106">+J107+K107+L107+M107+O107</f>
        <v>14455.8</v>
      </c>
      <c r="J107" s="29">
        <f>J109+J110+J111+J112</f>
        <v>0</v>
      </c>
      <c r="K107" s="29">
        <f>K109+K110+K111+K112</f>
        <v>0</v>
      </c>
      <c r="L107" s="29">
        <f>L109+L110+L111+L112</f>
        <v>14455.8</v>
      </c>
      <c r="M107" s="30">
        <f t="shared" ref="M107:O107" si="107">M109+M110+M111+M112</f>
        <v>0</v>
      </c>
      <c r="N107" s="30">
        <f t="shared" si="107"/>
        <v>0</v>
      </c>
      <c r="O107" s="48">
        <f t="shared" si="107"/>
        <v>0</v>
      </c>
      <c r="P107" s="32">
        <f t="shared" ref="P107:Q107" si="108">P108+P109+P110+P111</f>
        <v>0</v>
      </c>
      <c r="Q107" s="32">
        <f t="shared" si="108"/>
        <v>0</v>
      </c>
    </row>
    <row r="108" spans="1:17" ht="21.75" customHeight="1" x14ac:dyDescent="0.2">
      <c r="A108" s="16">
        <v>97</v>
      </c>
      <c r="B108" s="18" t="s">
        <v>61</v>
      </c>
      <c r="C108" s="18"/>
      <c r="D108" s="18"/>
      <c r="E108" s="33">
        <f>J108+K108+L108+M108+O108</f>
        <v>14455.8</v>
      </c>
      <c r="F108" s="33">
        <f>J108+K108+L108+M108+O108</f>
        <v>14455.8</v>
      </c>
      <c r="G108" s="56"/>
      <c r="H108" s="56"/>
      <c r="I108" s="28">
        <f t="shared" si="106"/>
        <v>14455.8</v>
      </c>
      <c r="J108" s="31">
        <f t="shared" ref="J108:Q108" si="109">J109+J110+J111+J112</f>
        <v>0</v>
      </c>
      <c r="K108" s="31">
        <f t="shared" si="109"/>
        <v>0</v>
      </c>
      <c r="L108" s="31">
        <f t="shared" si="109"/>
        <v>14455.8</v>
      </c>
      <c r="M108" s="32">
        <f t="shared" si="109"/>
        <v>0</v>
      </c>
      <c r="N108" s="32">
        <f t="shared" si="109"/>
        <v>0</v>
      </c>
      <c r="O108" s="49">
        <f t="shared" si="109"/>
        <v>0</v>
      </c>
      <c r="P108" s="32">
        <v>0</v>
      </c>
      <c r="Q108" s="32">
        <f t="shared" si="109"/>
        <v>0</v>
      </c>
    </row>
    <row r="109" spans="1:17" ht="17.25" customHeight="1" x14ac:dyDescent="0.2">
      <c r="A109" s="16">
        <v>98</v>
      </c>
      <c r="B109" s="24" t="s">
        <v>13</v>
      </c>
      <c r="C109" s="24"/>
      <c r="D109" s="24"/>
      <c r="E109" s="33">
        <f>J109+K109+L109+M109+O109</f>
        <v>0</v>
      </c>
      <c r="F109" s="33">
        <f>J109+K109+L109+M109+O109</f>
        <v>0</v>
      </c>
      <c r="G109" s="56"/>
      <c r="H109" s="56"/>
      <c r="I109" s="28">
        <f t="shared" si="106"/>
        <v>0</v>
      </c>
      <c r="J109" s="29">
        <v>0</v>
      </c>
      <c r="K109" s="29">
        <v>0</v>
      </c>
      <c r="L109" s="29">
        <v>0</v>
      </c>
      <c r="M109" s="34">
        <v>0</v>
      </c>
      <c r="N109" s="34">
        <v>0</v>
      </c>
      <c r="O109" s="50">
        <v>0</v>
      </c>
      <c r="P109" s="32">
        <v>0</v>
      </c>
      <c r="Q109" s="32">
        <f t="shared" ref="Q109" si="110">Q110+Q111+Q112+Q113</f>
        <v>0</v>
      </c>
    </row>
    <row r="110" spans="1:17" ht="16.149999999999999" customHeight="1" x14ac:dyDescent="0.2">
      <c r="A110" s="16">
        <v>99</v>
      </c>
      <c r="B110" s="18" t="s">
        <v>14</v>
      </c>
      <c r="C110" s="18"/>
      <c r="D110" s="18"/>
      <c r="E110" s="33">
        <f>J110+K110+L110+M110+O110</f>
        <v>0</v>
      </c>
      <c r="F110" s="33">
        <f>J110+K110+L110+M110+O110</f>
        <v>0</v>
      </c>
      <c r="G110" s="56"/>
      <c r="H110" s="56"/>
      <c r="I110" s="28">
        <f t="shared" si="106"/>
        <v>0</v>
      </c>
      <c r="J110" s="29">
        <v>0</v>
      </c>
      <c r="K110" s="29">
        <v>0</v>
      </c>
      <c r="L110" s="29">
        <v>0</v>
      </c>
      <c r="M110" s="34">
        <v>0</v>
      </c>
      <c r="N110" s="34">
        <v>0</v>
      </c>
      <c r="O110" s="50">
        <v>0</v>
      </c>
      <c r="P110" s="32">
        <v>0</v>
      </c>
      <c r="Q110" s="32">
        <f t="shared" ref="Q110" si="111">Q111+Q112+Q113+Q114</f>
        <v>0</v>
      </c>
    </row>
    <row r="111" spans="1:17" ht="18.600000000000001" customHeight="1" x14ac:dyDescent="0.2">
      <c r="A111" s="16">
        <v>100</v>
      </c>
      <c r="B111" s="18" t="s">
        <v>15</v>
      </c>
      <c r="C111" s="18"/>
      <c r="D111" s="18"/>
      <c r="E111" s="33">
        <f>J111+K111+L111+M111+O111</f>
        <v>14455.8</v>
      </c>
      <c r="F111" s="33">
        <f>J111+K111+L111+M111+O111</f>
        <v>14455.8</v>
      </c>
      <c r="G111" s="56"/>
      <c r="H111" s="56"/>
      <c r="I111" s="28">
        <f t="shared" si="106"/>
        <v>14455.8</v>
      </c>
      <c r="J111" s="35">
        <v>0</v>
      </c>
      <c r="K111" s="29">
        <v>0</v>
      </c>
      <c r="L111" s="29">
        <v>14455.8</v>
      </c>
      <c r="M111" s="34">
        <v>0</v>
      </c>
      <c r="N111" s="34">
        <v>0</v>
      </c>
      <c r="O111" s="50">
        <v>0</v>
      </c>
      <c r="P111" s="32">
        <v>0</v>
      </c>
      <c r="Q111" s="32">
        <f t="shared" ref="Q111" si="112">Q112+Q113+Q114+Q115</f>
        <v>0</v>
      </c>
    </row>
    <row r="112" spans="1:17" ht="18.600000000000001" customHeight="1" x14ac:dyDescent="0.2">
      <c r="A112" s="16">
        <v>101</v>
      </c>
      <c r="B112" s="24" t="s">
        <v>16</v>
      </c>
      <c r="C112" s="24"/>
      <c r="D112" s="24"/>
      <c r="E112" s="33">
        <f>J112+K112+L112+M112+O112</f>
        <v>0</v>
      </c>
      <c r="F112" s="33">
        <f>J112+K112+L112+M112+O112</f>
        <v>0</v>
      </c>
      <c r="G112" s="56"/>
      <c r="H112" s="56"/>
      <c r="I112" s="28">
        <f t="shared" si="106"/>
        <v>0</v>
      </c>
      <c r="J112" s="29">
        <v>0</v>
      </c>
      <c r="K112" s="29">
        <v>0</v>
      </c>
      <c r="L112" s="29">
        <v>0</v>
      </c>
      <c r="M112" s="34">
        <v>0</v>
      </c>
      <c r="N112" s="34">
        <v>0</v>
      </c>
      <c r="O112" s="50">
        <v>0</v>
      </c>
      <c r="P112" s="32">
        <v>0</v>
      </c>
      <c r="Q112" s="32">
        <f t="shared" ref="Q112:Q113" si="113">Q113+Q114+Q115+Q116</f>
        <v>0</v>
      </c>
    </row>
    <row r="113" spans="1:17" ht="165" x14ac:dyDescent="0.25">
      <c r="A113" s="16">
        <v>102</v>
      </c>
      <c r="B113" s="52" t="s">
        <v>75</v>
      </c>
      <c r="C113" s="53" t="s">
        <v>31</v>
      </c>
      <c r="D113" s="27"/>
      <c r="E113" s="37">
        <f>E116+E117+E115</f>
        <v>355678.42853000003</v>
      </c>
      <c r="F113" s="33">
        <f>F116+F117+F115</f>
        <v>355678.42853000003</v>
      </c>
      <c r="G113" s="56">
        <v>2024</v>
      </c>
      <c r="H113" s="56">
        <v>2026</v>
      </c>
      <c r="I113" s="28">
        <f>J113+K113+L113+M113+N113+O113+Q113+P113</f>
        <v>355678.42853000003</v>
      </c>
      <c r="J113" s="29">
        <f>J115+J116+J117+J118</f>
        <v>0</v>
      </c>
      <c r="K113" s="29">
        <f>K115+K116+K117+K118</f>
        <v>0</v>
      </c>
      <c r="L113" s="29">
        <f>L115+L116+L117+L118</f>
        <v>0</v>
      </c>
      <c r="M113" s="30">
        <f t="shared" ref="M113:P113" si="114">M115+M116+M117+M118</f>
        <v>0</v>
      </c>
      <c r="N113" s="30">
        <f t="shared" si="114"/>
        <v>0</v>
      </c>
      <c r="O113" s="48">
        <f t="shared" si="114"/>
        <v>152000.42853</v>
      </c>
      <c r="P113" s="48">
        <f t="shared" si="114"/>
        <v>203678</v>
      </c>
      <c r="Q113" s="32">
        <f t="shared" si="113"/>
        <v>0</v>
      </c>
    </row>
    <row r="114" spans="1:17" ht="15" x14ac:dyDescent="0.2">
      <c r="A114" s="16">
        <v>103</v>
      </c>
      <c r="B114" s="18" t="s">
        <v>76</v>
      </c>
      <c r="C114" s="27"/>
      <c r="D114" s="27"/>
      <c r="E114" s="33">
        <f>F114</f>
        <v>355678.42853000003</v>
      </c>
      <c r="F114" s="33">
        <f>I114</f>
        <v>355678.42853000003</v>
      </c>
      <c r="G114" s="56"/>
      <c r="H114" s="56"/>
      <c r="I114" s="28">
        <f>J114+K114+L114+M114+N114+O114+Q114+P114</f>
        <v>355678.42853000003</v>
      </c>
      <c r="J114" s="31">
        <f t="shared" ref="J114:Q118" si="115">J115+J116+J117+J118</f>
        <v>0</v>
      </c>
      <c r="K114" s="31">
        <f t="shared" si="115"/>
        <v>0</v>
      </c>
      <c r="L114" s="31">
        <f t="shared" si="115"/>
        <v>0</v>
      </c>
      <c r="M114" s="32">
        <f t="shared" si="115"/>
        <v>0</v>
      </c>
      <c r="N114" s="32">
        <f t="shared" si="115"/>
        <v>0</v>
      </c>
      <c r="O114" s="49">
        <f t="shared" si="115"/>
        <v>152000.42853</v>
      </c>
      <c r="P114" s="32">
        <f t="shared" ref="P114" si="116">P115+P116+P117+P118</f>
        <v>203678</v>
      </c>
      <c r="Q114" s="32">
        <f t="shared" si="115"/>
        <v>0</v>
      </c>
    </row>
    <row r="115" spans="1:17" ht="15" x14ac:dyDescent="0.2">
      <c r="A115" s="16">
        <v>104</v>
      </c>
      <c r="B115" s="24" t="s">
        <v>13</v>
      </c>
      <c r="C115" s="27"/>
      <c r="D115" s="27"/>
      <c r="E115" s="33">
        <f>J115+K115+L115+M115+O115</f>
        <v>0</v>
      </c>
      <c r="F115" s="33">
        <f>J115+K115+L115+M115+O115</f>
        <v>0</v>
      </c>
      <c r="G115" s="56"/>
      <c r="H115" s="56"/>
      <c r="I115" s="28">
        <f t="shared" ref="I115:I118" si="117">+J115+K115+L115+M115+O115</f>
        <v>0</v>
      </c>
      <c r="J115" s="29">
        <v>0</v>
      </c>
      <c r="K115" s="29">
        <v>0</v>
      </c>
      <c r="L115" s="29">
        <v>0</v>
      </c>
      <c r="M115" s="34">
        <v>0</v>
      </c>
      <c r="N115" s="34">
        <v>0</v>
      </c>
      <c r="O115" s="50">
        <v>0</v>
      </c>
      <c r="P115" s="32">
        <v>0</v>
      </c>
      <c r="Q115" s="32">
        <f t="shared" si="115"/>
        <v>0</v>
      </c>
    </row>
    <row r="116" spans="1:17" ht="15" x14ac:dyDescent="0.2">
      <c r="A116" s="16">
        <v>105</v>
      </c>
      <c r="B116" s="18" t="s">
        <v>14</v>
      </c>
      <c r="C116" s="27"/>
      <c r="D116" s="27"/>
      <c r="E116" s="33">
        <f>J116+K116+L116+M116+O116</f>
        <v>0</v>
      </c>
      <c r="F116" s="33">
        <f>J116+K116+L116+M116+O116</f>
        <v>0</v>
      </c>
      <c r="G116" s="56"/>
      <c r="H116" s="56"/>
      <c r="I116" s="28">
        <f t="shared" si="117"/>
        <v>0</v>
      </c>
      <c r="J116" s="29">
        <v>0</v>
      </c>
      <c r="K116" s="29">
        <v>0</v>
      </c>
      <c r="L116" s="29">
        <v>0</v>
      </c>
      <c r="M116" s="34">
        <v>0</v>
      </c>
      <c r="N116" s="34">
        <v>0</v>
      </c>
      <c r="O116" s="50">
        <v>0</v>
      </c>
      <c r="P116" s="32">
        <v>0</v>
      </c>
      <c r="Q116" s="32">
        <f t="shared" si="115"/>
        <v>0</v>
      </c>
    </row>
    <row r="117" spans="1:17" ht="15" x14ac:dyDescent="0.2">
      <c r="A117" s="16">
        <v>106</v>
      </c>
      <c r="B117" s="18" t="s">
        <v>15</v>
      </c>
      <c r="C117" s="27"/>
      <c r="D117" s="27"/>
      <c r="E117" s="33">
        <f>F117</f>
        <v>355678.42853000003</v>
      </c>
      <c r="F117" s="33">
        <f>I117</f>
        <v>355678.42853000003</v>
      </c>
      <c r="G117" s="56"/>
      <c r="H117" s="56"/>
      <c r="I117" s="28">
        <f>J117+K117+L117+M117+N117+O117+Q117+P117</f>
        <v>355678.42853000003</v>
      </c>
      <c r="J117" s="35">
        <v>0</v>
      </c>
      <c r="K117" s="29">
        <v>0</v>
      </c>
      <c r="L117" s="29">
        <v>0</v>
      </c>
      <c r="M117" s="34">
        <v>0</v>
      </c>
      <c r="N117" s="34">
        <v>0</v>
      </c>
      <c r="O117" s="50">
        <v>152000.42853</v>
      </c>
      <c r="P117" s="32">
        <v>203678</v>
      </c>
      <c r="Q117" s="32">
        <f t="shared" si="115"/>
        <v>0</v>
      </c>
    </row>
    <row r="118" spans="1:17" ht="30" x14ac:dyDescent="0.2">
      <c r="A118" s="16">
        <v>107</v>
      </c>
      <c r="B118" s="24" t="s">
        <v>16</v>
      </c>
      <c r="C118" s="27"/>
      <c r="D118" s="27"/>
      <c r="E118" s="33">
        <f>J118+K118+L118+M118+O118</f>
        <v>0</v>
      </c>
      <c r="F118" s="33">
        <f>J118+K118+L118+M118+O118</f>
        <v>0</v>
      </c>
      <c r="G118" s="56"/>
      <c r="H118" s="56"/>
      <c r="I118" s="28">
        <f t="shared" si="117"/>
        <v>0</v>
      </c>
      <c r="J118" s="29">
        <v>0</v>
      </c>
      <c r="K118" s="29">
        <v>0</v>
      </c>
      <c r="L118" s="29">
        <v>0</v>
      </c>
      <c r="M118" s="34">
        <v>0</v>
      </c>
      <c r="N118" s="34">
        <v>0</v>
      </c>
      <c r="O118" s="50">
        <v>0</v>
      </c>
      <c r="P118" s="32">
        <f t="shared" ref="P118" si="118">P119+P120+P121+P122</f>
        <v>0</v>
      </c>
      <c r="Q118" s="32">
        <f t="shared" si="115"/>
        <v>0</v>
      </c>
    </row>
  </sheetData>
  <mergeCells count="44">
    <mergeCell ref="G12:G17"/>
    <mergeCell ref="H12:H17"/>
    <mergeCell ref="G19:G24"/>
    <mergeCell ref="H19:H24"/>
    <mergeCell ref="G57:G62"/>
    <mergeCell ref="H57:H62"/>
    <mergeCell ref="G27:G32"/>
    <mergeCell ref="H27:H32"/>
    <mergeCell ref="G33:G38"/>
    <mergeCell ref="H33:H38"/>
    <mergeCell ref="G39:G44"/>
    <mergeCell ref="H39:H44"/>
    <mergeCell ref="J2:M2"/>
    <mergeCell ref="B11:O11"/>
    <mergeCell ref="A5:K5"/>
    <mergeCell ref="A6:K6"/>
    <mergeCell ref="A8:A9"/>
    <mergeCell ref="B8:B9"/>
    <mergeCell ref="C8:C9"/>
    <mergeCell ref="D8:D9"/>
    <mergeCell ref="E8:F8"/>
    <mergeCell ref="G8:H8"/>
    <mergeCell ref="I8:Q8"/>
    <mergeCell ref="G89:G94"/>
    <mergeCell ref="H89:H94"/>
    <mergeCell ref="G95:G100"/>
    <mergeCell ref="H95:H100"/>
    <mergeCell ref="G51:G56"/>
    <mergeCell ref="H51:H56"/>
    <mergeCell ref="G83:G88"/>
    <mergeCell ref="H83:H88"/>
    <mergeCell ref="G63:G68"/>
    <mergeCell ref="H63:H68"/>
    <mergeCell ref="G77:G82"/>
    <mergeCell ref="H77:H82"/>
    <mergeCell ref="G69:G74"/>
    <mergeCell ref="H69:H74"/>
    <mergeCell ref="B76:Q76"/>
    <mergeCell ref="G113:G118"/>
    <mergeCell ref="H113:H118"/>
    <mergeCell ref="G101:G106"/>
    <mergeCell ref="H101:H106"/>
    <mergeCell ref="G107:G112"/>
    <mergeCell ref="H107:H112"/>
  </mergeCells>
  <pageMargins left="0" right="0" top="0.98425196850393704" bottom="0"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2025-08-06T12:15:42Z</dcterms:modified>
</cp:coreProperties>
</file>